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932" activeTab="5"/>
  </bookViews>
  <sheets>
    <sheet name="носки" sheetId="1" r:id="rId1"/>
    <sheet name="прайс детский " sheetId="2" r:id="rId2"/>
    <sheet name="готов.изд. мужск" sheetId="3" r:id="rId3"/>
    <sheet name="прайс женский асс-т" sheetId="4" r:id="rId4"/>
    <sheet name="прайс постельное и столовое бел" sheetId="5" r:id="rId5"/>
    <sheet name="прайс постельное 2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<sst xmlns="http://schemas.openxmlformats.org/spreadsheetml/2006/main" count="469" uniqueCount="291">
  <si>
    <t>Трусы мужские</t>
  </si>
  <si>
    <t>Рубашка мужская</t>
  </si>
  <si>
    <t>Футболки мужские с коротким рукавом</t>
  </si>
  <si>
    <t>Шорты мужские</t>
  </si>
  <si>
    <t>Кальсоны мужские</t>
  </si>
  <si>
    <t>Комплект шорты + футболка</t>
  </si>
  <si>
    <t>Майки мужские</t>
  </si>
  <si>
    <t>Футболка мужская с длинным рукавом</t>
  </si>
  <si>
    <t>Футболки мужские с длинным  рукавом</t>
  </si>
  <si>
    <t>с коротким рукавом  трикотаж</t>
  </si>
  <si>
    <t>ткань х/б МС</t>
  </si>
  <si>
    <t>Прайс на постельное и столовое белье</t>
  </si>
  <si>
    <t>наценка</t>
  </si>
  <si>
    <t>Прайс на детский ассортимент</t>
  </si>
  <si>
    <t>из трикотажа  однотонные, крашенные,и  в горошек</t>
  </si>
  <si>
    <t>из набивной ткани, гладкое крашение</t>
  </si>
  <si>
    <t>отбеленное</t>
  </si>
  <si>
    <t>набивной, гладкий</t>
  </si>
  <si>
    <t>цифровая печать</t>
  </si>
  <si>
    <t>пододеяльник 2-х сп</t>
  </si>
  <si>
    <t>220*240</t>
  </si>
  <si>
    <t>комбинир. Цифровая + гладкое крашение</t>
  </si>
  <si>
    <t>комплект пост.белья  1-сп</t>
  </si>
  <si>
    <t>120*220</t>
  </si>
  <si>
    <t>набивное, гладкое</t>
  </si>
  <si>
    <t>комп. пост.белья  1-сп</t>
  </si>
  <si>
    <t>комп. пост.белья  1,5-сп</t>
  </si>
  <si>
    <t>простыня 1,5*2,20</t>
  </si>
  <si>
    <t>пододеяльник 1,5*2,10</t>
  </si>
  <si>
    <t>наволочки  50*70 или 70*70</t>
  </si>
  <si>
    <t>1 шт</t>
  </si>
  <si>
    <t>2 шт.</t>
  </si>
  <si>
    <t>набивные- ротационная печать, гладкокрашенные</t>
  </si>
  <si>
    <t>отбеленные</t>
  </si>
  <si>
    <t>Цифровая печать</t>
  </si>
  <si>
    <t>комп. пост.белья  1,5-сп, комбинированная</t>
  </si>
  <si>
    <t>Цифровая печать в комбинации с гладким крашением(однотонная)</t>
  </si>
  <si>
    <t>комп. пост.белья  2-х -сп</t>
  </si>
  <si>
    <t>простыня  2,2*240</t>
  </si>
  <si>
    <t>пододеяльник 2,2*2,40</t>
  </si>
  <si>
    <t>отбеленная</t>
  </si>
  <si>
    <t>набивная, гладкокрашенная</t>
  </si>
  <si>
    <t>комп. пост.белья  2-х -сп, комбинированная</t>
  </si>
  <si>
    <t>набивная Цифровая печать + гладкокрашенная или отбеленная</t>
  </si>
  <si>
    <t>комп. пост.белья  семейный</t>
  </si>
  <si>
    <t>пододеяльник  комбинированный1,5*2,2</t>
  </si>
  <si>
    <t>простыня  2,2*240 гладкокрашен</t>
  </si>
  <si>
    <t>наволочки  50*70 или 70*70 комбинир</t>
  </si>
  <si>
    <t>150*150; 150*160; 150*170; 150*180</t>
  </si>
  <si>
    <t xml:space="preserve"> 150*200; 150*210; 15*220; 150*270</t>
  </si>
  <si>
    <t>ширина 150 длина от 150 до 180 см</t>
  </si>
  <si>
    <t xml:space="preserve"> ширина 150  . Длина от 200 до 270 см</t>
  </si>
  <si>
    <t>40*70</t>
  </si>
  <si>
    <t>надо что то делать с этим</t>
  </si>
  <si>
    <t>Прайс на готовые изделия по мужскому ассортименту</t>
  </si>
  <si>
    <t>из трикотажа</t>
  </si>
  <si>
    <t>из трикотажа всех цветов</t>
  </si>
  <si>
    <t>из трикотажа цифровая печать</t>
  </si>
  <si>
    <t>из трикотажа  однотонные, крашенные</t>
  </si>
  <si>
    <t>из  х/б ткани, камуфляж</t>
  </si>
  <si>
    <t>из  х/б ткани, набивные пальмы, верблюд</t>
  </si>
  <si>
    <t>из х/б ткани МС</t>
  </si>
  <si>
    <t>Халат банный</t>
  </si>
  <si>
    <t>из вафельного полотна</t>
  </si>
  <si>
    <t xml:space="preserve">из х/ б ткани </t>
  </si>
  <si>
    <t>из трикотажа  цифровая печать</t>
  </si>
  <si>
    <t>из трикотажа и ткани  цифровая печать</t>
  </si>
  <si>
    <t>из трикотажа с длинным рукавом</t>
  </si>
  <si>
    <t>из ткани МС</t>
  </si>
  <si>
    <t>пеленка ширина 150 длина от 60 до 80 см</t>
  </si>
  <si>
    <t>пеленка 75*100</t>
  </si>
  <si>
    <t>из ткани ротационная печать</t>
  </si>
  <si>
    <t>простынь набедренная</t>
  </si>
  <si>
    <t>80*175</t>
  </si>
  <si>
    <t>вафельное полотно отб</t>
  </si>
  <si>
    <t>миткаль отб</t>
  </si>
  <si>
    <t>70*170</t>
  </si>
  <si>
    <t>наматрасник</t>
  </si>
  <si>
    <t>90*200</t>
  </si>
  <si>
    <t>ткани разных артикулов</t>
  </si>
  <si>
    <t>130*230</t>
  </si>
  <si>
    <t>трикотаж ЦП</t>
  </si>
  <si>
    <t>ткани всех артикулов</t>
  </si>
  <si>
    <t>ширина от 160 до  200 см, дина 200 см</t>
  </si>
  <si>
    <t>60*120</t>
  </si>
  <si>
    <t>миткаль цп</t>
  </si>
  <si>
    <t>наволочка на молнии</t>
  </si>
  <si>
    <t xml:space="preserve">наволочка на молнии </t>
  </si>
  <si>
    <t>60*60; 65*65; 65*75</t>
  </si>
  <si>
    <t>70*70; 75*75</t>
  </si>
  <si>
    <t>50*70 ; 50*55; 50*60; 50*50; 55*75</t>
  </si>
  <si>
    <t xml:space="preserve">40*40 ; 45*45; 40*50; 35*60; 42*70; </t>
  </si>
  <si>
    <t xml:space="preserve">наволочка </t>
  </si>
  <si>
    <t>из трикотажа  любых расцветок и моделей</t>
  </si>
  <si>
    <t>Трусы мужскиемодель 001</t>
  </si>
  <si>
    <t>из х/б ткани набивных</t>
  </si>
  <si>
    <t>простыня 1-сп  отбеленная</t>
  </si>
  <si>
    <t>120*210; 110*220 ; 120*220</t>
  </si>
  <si>
    <t>из отбеленной ткани</t>
  </si>
  <si>
    <t>простыня 1- спальная</t>
  </si>
  <si>
    <t>простыня 1,5 сп</t>
  </si>
  <si>
    <t xml:space="preserve">150*220; 150*210; </t>
  </si>
  <si>
    <t>из набивной ткани ротация</t>
  </si>
  <si>
    <t>набивная Цифровая печать</t>
  </si>
  <si>
    <t>простыня 2-х сп</t>
  </si>
  <si>
    <t>220*240: 220*230</t>
  </si>
  <si>
    <t>гладкое крашение</t>
  </si>
  <si>
    <t>пододеяльник 1,5 сп</t>
  </si>
  <si>
    <t>отбеленный</t>
  </si>
  <si>
    <t>Туника женская</t>
  </si>
  <si>
    <t>скатерть раннер</t>
  </si>
  <si>
    <t>скатерь-дорожка</t>
  </si>
  <si>
    <t xml:space="preserve"> 35 * 160 ; 45*170</t>
  </si>
  <si>
    <t xml:space="preserve"> 45*200</t>
  </si>
  <si>
    <t>35*60; 35*55; 45*-70</t>
  </si>
  <si>
    <t>скатерть</t>
  </si>
  <si>
    <t>из набивной  ткани всех артикулов</t>
  </si>
  <si>
    <t>скатерть узкая</t>
  </si>
  <si>
    <t xml:space="preserve"> от 370</t>
  </si>
  <si>
    <t>ширина 150 см длина от 271  до 370 см</t>
  </si>
  <si>
    <t>ширина 150 см длина от 371 до 470 см</t>
  </si>
  <si>
    <t xml:space="preserve">ширина  150 см, длина от 60 см  до 130 см </t>
  </si>
  <si>
    <t xml:space="preserve">Водолазка женская </t>
  </si>
  <si>
    <t>Майки женские</t>
  </si>
  <si>
    <t>Пижама женская в комплекте шорты и рубашка</t>
  </si>
  <si>
    <t>Пижама майка/шорты  женская(кошки)</t>
  </si>
  <si>
    <t>Пижама майка/штаны (кошка)</t>
  </si>
  <si>
    <t xml:space="preserve">Платье в  комплекте с жакетом  женский с коротким рукавом </t>
  </si>
  <si>
    <t>Платье женское узбекский фасон</t>
  </si>
  <si>
    <t>Рубашка женкая с коротким рукавом</t>
  </si>
  <si>
    <t>Рубашка в комплекте со штанами</t>
  </si>
  <si>
    <t>Рубашка женская с коротким рукавом</t>
  </si>
  <si>
    <t>Сорочка ночная</t>
  </si>
  <si>
    <t>Фартук короткий без верха(грудки)</t>
  </si>
  <si>
    <t>Фартук с грудкой</t>
  </si>
  <si>
    <t>Футболки женские</t>
  </si>
  <si>
    <t>Футболки женские, кофты все</t>
  </si>
  <si>
    <t>Футболка женская с длинным рукавом</t>
  </si>
  <si>
    <t>Футболка с длинным рукавом в комплекте со штанами</t>
  </si>
  <si>
    <t>Халат женский банный</t>
  </si>
  <si>
    <t>Халат женский с запахом</t>
  </si>
  <si>
    <t>Шорты женские короткие</t>
  </si>
  <si>
    <t>Штаны женские</t>
  </si>
  <si>
    <t>Прайс  на готовые изделия- Женский ассортмент</t>
  </si>
  <si>
    <t>Футболка мужская</t>
  </si>
  <si>
    <t>из трикотажа бело/голуб.полоска, уцененная</t>
  </si>
  <si>
    <t>Платье рубашка с длинным рукавом женское, на спинке линный шлейф</t>
  </si>
  <si>
    <t>из цифровой пеячати МС  ткани СД 108*56; СД 130*70 и т.д., 455 модель</t>
  </si>
  <si>
    <t xml:space="preserve">Платья женские трикотаж и х/б МС всех моделей с коротким рукавом </t>
  </si>
  <si>
    <t>Платье женское с  длинным рукавом</t>
  </si>
  <si>
    <t>жакет в отдельности</t>
  </si>
  <si>
    <t>наволочка</t>
  </si>
  <si>
    <t>из ткани джинс и сд</t>
  </si>
  <si>
    <t>отбеленная СД</t>
  </si>
  <si>
    <t>тань СД и миткаль цифровая печать</t>
  </si>
  <si>
    <t>изтрикотажа  с цифровой печатью</t>
  </si>
  <si>
    <t>из вапфельного полотна</t>
  </si>
  <si>
    <t>из ткани миткаль и СД цифровая печать</t>
  </si>
  <si>
    <t>из ткани х/б и трикотажа цифровая печать и другие</t>
  </si>
  <si>
    <t>с трикотажа МС и прочие</t>
  </si>
  <si>
    <t>из ткани х/б цифровая печать</t>
  </si>
  <si>
    <t>из трикотажа,19</t>
  </si>
  <si>
    <t>футболка детская</t>
  </si>
  <si>
    <t>футболка детская с длинным рукавом</t>
  </si>
  <si>
    <t>шорты детские</t>
  </si>
  <si>
    <t>лосины детские</t>
  </si>
  <si>
    <t>фартук детский</t>
  </si>
  <si>
    <t>из х/б ткани разных артикулов</t>
  </si>
  <si>
    <t>из гладкокрашенного трикотажа</t>
  </si>
  <si>
    <t>трикотаж  Ант</t>
  </si>
  <si>
    <t>слюнявчик</t>
  </si>
  <si>
    <t>из ткани фланель</t>
  </si>
  <si>
    <t>полотенце</t>
  </si>
  <si>
    <t>35*80</t>
  </si>
  <si>
    <t>50*40</t>
  </si>
  <si>
    <t>50*80</t>
  </si>
  <si>
    <t>60*80</t>
  </si>
  <si>
    <t>39*900</t>
  </si>
  <si>
    <t>из ваф полотна отб</t>
  </si>
  <si>
    <t>40*40</t>
  </si>
  <si>
    <t>салфетки</t>
  </si>
  <si>
    <t>все салфетки от 35 см</t>
  </si>
  <si>
    <t>Сарафан</t>
  </si>
  <si>
    <t>ООО «TASHTIB TEX»</t>
  </si>
  <si>
    <t>Примечание</t>
  </si>
  <si>
    <t>Наименование</t>
  </si>
  <si>
    <t>Наименоваеие</t>
  </si>
  <si>
    <t>Размер</t>
  </si>
  <si>
    <t>Носки</t>
  </si>
  <si>
    <t>7404/7001</t>
  </si>
  <si>
    <t xml:space="preserve">Штаны мужские </t>
  </si>
  <si>
    <t>Штаны мужские</t>
  </si>
  <si>
    <t xml:space="preserve"> 809  фланель</t>
  </si>
  <si>
    <t>Брюки мужские</t>
  </si>
  <si>
    <t>х/б "Командос"</t>
  </si>
  <si>
    <t>Брюки</t>
  </si>
  <si>
    <t>Шорты</t>
  </si>
  <si>
    <t>трикотаж / набивка</t>
  </si>
  <si>
    <t>Хакки / Джинс</t>
  </si>
  <si>
    <t>35*50</t>
  </si>
  <si>
    <t>сатин МС</t>
  </si>
  <si>
    <t>Футболка по 30</t>
  </si>
  <si>
    <t>из трикотажа  гл. кр.</t>
  </si>
  <si>
    <t xml:space="preserve">скатерть </t>
  </si>
  <si>
    <t>140*150</t>
  </si>
  <si>
    <t>новогодняя ЦП</t>
  </si>
  <si>
    <t>Комплект "Ходжа"</t>
  </si>
  <si>
    <t>х/б 100 %</t>
  </si>
  <si>
    <t>Майка</t>
  </si>
  <si>
    <t>Подушка декоративная</t>
  </si>
  <si>
    <t xml:space="preserve">Подушка </t>
  </si>
  <si>
    <t>синтепон</t>
  </si>
  <si>
    <t>50х55</t>
  </si>
  <si>
    <t>Подушка</t>
  </si>
  <si>
    <t>60х60</t>
  </si>
  <si>
    <t>холлофайбер</t>
  </si>
  <si>
    <t>из б/з ткани цифровая печать</t>
  </si>
  <si>
    <t>Цена до 13,04,2022</t>
  </si>
  <si>
    <t>Цена до 13,04,2023</t>
  </si>
  <si>
    <t>Цена с 13,04,2024</t>
  </si>
  <si>
    <t>Цена до 13,04,23</t>
  </si>
  <si>
    <t>Цена до 19,04,2022</t>
  </si>
  <si>
    <t>Цена с 19,04,22</t>
  </si>
  <si>
    <t>Цена с 19,04,2022</t>
  </si>
  <si>
    <t>Цена до 19,04,22</t>
  </si>
  <si>
    <t xml:space="preserve"> х/б 100%, сд 68х68</t>
  </si>
  <si>
    <t>Комплект 1,5- спального постельного белья</t>
  </si>
  <si>
    <t>х/б 100%, миткаль</t>
  </si>
  <si>
    <t>Наволочка сд 68х68</t>
  </si>
  <si>
    <t>Наматрасник 220х240</t>
  </si>
  <si>
    <t>Подложка под чайник</t>
  </si>
  <si>
    <t xml:space="preserve">Комплект 1,5- спального постельного белья , б/з « Русская красавица </t>
  </si>
  <si>
    <t>Прайс на носки</t>
  </si>
  <si>
    <t>Номенклатура</t>
  </si>
  <si>
    <t>Начальный остаток</t>
  </si>
  <si>
    <t>Приход</t>
  </si>
  <si>
    <t>Расход</t>
  </si>
  <si>
    <t>Конечный остаток</t>
  </si>
  <si>
    <t>Цена до 19,04</t>
  </si>
  <si>
    <t>Количество</t>
  </si>
  <si>
    <t>Стоимость</t>
  </si>
  <si>
    <t>Носки  2 сорт</t>
  </si>
  <si>
    <t>Носки 7001 чёрн., шт</t>
  </si>
  <si>
    <t>Носки 7002 беж., шт</t>
  </si>
  <si>
    <t>Носки 7002 сер, шт</t>
  </si>
  <si>
    <t>Носки 7404 корич., шт</t>
  </si>
  <si>
    <t>Носки 7441 т синий., шт</t>
  </si>
  <si>
    <t>Носки махровые</t>
  </si>
  <si>
    <t>Носки полоска 2116</t>
  </si>
  <si>
    <t>Носки пятки 2114</t>
  </si>
  <si>
    <t>Носки синтетика 123500</t>
  </si>
  <si>
    <t xml:space="preserve">Комплект: колпак, подложка под чайник, прихватка "новогодний" </t>
  </si>
  <si>
    <t>набор для новорожденного</t>
  </si>
  <si>
    <t>Детская пижама</t>
  </si>
  <si>
    <t>Мужская куртка с капюшоном вареная</t>
  </si>
  <si>
    <t>Мужской пиджак вареный</t>
  </si>
  <si>
    <t>Мужская рубашка вареная</t>
  </si>
  <si>
    <t>К-т постельного белья 2-спальный с кружевами + простыня на резинке.  2 наволочки</t>
  </si>
  <si>
    <t>К-т постельного белья 2-спальный с кружевами + простыня на резинке.     4-наволочки</t>
  </si>
  <si>
    <t>к-т постельного белья "Яснльный"</t>
  </si>
  <si>
    <t>"варёные"</t>
  </si>
  <si>
    <t>Сд 68х68 МС</t>
  </si>
  <si>
    <t xml:space="preserve">Комплект постельного белья 
простыня на резинке </t>
  </si>
  <si>
    <t>180х200 + 2
 наволочки 50х70;</t>
  </si>
  <si>
    <t>СД 68х68 гладкое крашение</t>
  </si>
  <si>
    <t>комби - бязь 47 64 и наволочки МС</t>
  </si>
  <si>
    <t>комби - бязь 47 64 гладкое крашение и наволочки МС</t>
  </si>
  <si>
    <t>бязь 47 64 гладкое крашение/набивка</t>
  </si>
  <si>
    <t>Платье для будущих мам</t>
  </si>
  <si>
    <t xml:space="preserve">Подушка декоративная </t>
  </si>
  <si>
    <t>50х50</t>
  </si>
  <si>
    <t>50х70</t>
  </si>
  <si>
    <t>синтепон, отбеленная</t>
  </si>
  <si>
    <t xml:space="preserve">Одеяло 1,5-спальное </t>
  </si>
  <si>
    <t>гладкое крашение/набивка</t>
  </si>
  <si>
    <t>Цена 
Ярмарка</t>
  </si>
  <si>
    <t>Цена
Ярмарка</t>
  </si>
  <si>
    <t xml:space="preserve">Цена
Ярмарка
</t>
  </si>
  <si>
    <t>Сорочка с кружевом</t>
  </si>
  <si>
    <t>трикотаж, цифровая печать</t>
  </si>
  <si>
    <t>Комплект чайный - подложка, колпак, ухватка</t>
  </si>
  <si>
    <t>Спортивный костюм</t>
  </si>
  <si>
    <t>трикотаж</t>
  </si>
  <si>
    <t>гладкое крашение, простыня на
 резинке</t>
  </si>
  <si>
    <t>19.04.2022</t>
  </si>
  <si>
    <t>01.11.2022</t>
  </si>
  <si>
    <t xml:space="preserve">Полотенце 40*70 </t>
  </si>
  <si>
    <t xml:space="preserve">махровая </t>
  </si>
  <si>
    <t xml:space="preserve"> Прайс ЦУМ с  07.03.2023 года.      Действителен до 30.11.2023 года</t>
  </si>
  <si>
    <t>Цена с 07.03.2023</t>
  </si>
  <si>
    <t xml:space="preserve">  Прайс ЦУМ с  07.03.2023 года.      Действителен до 30.11.2023 года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</si>
</sst>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_);_(@_)"/>
    <numFmt numFmtId="190" formatCode="0.0000"/>
    <numFmt numFmtId="191" formatCode="0.0"/>
    <numFmt numFmtId="192" formatCode="_-* #,##0_р_._-;\-* #,##0_р_._-;_-* &quot;-&quot;??_р_._-;_-@_-"/>
    <numFmt numFmtId="193" formatCode="0.000000000"/>
    <numFmt numFmtId="194" formatCode="_(* #,##0.0000_);_(* \(#,##0.0000\);_(* &quot;-&quot;??_);_(@_)"/>
    <numFmt numFmtId="195" formatCode="_-* #,##0.0_р_._-;\-* #,##0.0_р_._-;_-* &quot;-&quot;??_р_._-;_-@_-"/>
    <numFmt numFmtId="196" formatCode="_-* #,##0.000_р_._-;\-* #,##0.000_р_._-;_-* &quot;-&quot;??_р_._-;_-@_-"/>
    <numFmt numFmtId="197" formatCode="_-* #,##0.000_р_._-;\-* #,##0.000_р_._-;_-* &quot;-&quot;???_р_._-;_-@_-"/>
    <numFmt numFmtId="198" formatCode="_(* #,##0.00000_);_(* \(#,##0.00000\);_(* &quot;-&quot;??_);_(@_)"/>
    <numFmt numFmtId="199" formatCode="_-* #,##0.0\ _₽_-;\-* #,##0.0\ _₽_-;_-* &quot;-&quot;??\ _₽_-;_-@_-"/>
    <numFmt numFmtId="200" formatCode="_-* #,##0\ _₽_-;\-* #,##0\ _₽_-;_-* &quot;-&quot;??\ _₽_-;_-@_-"/>
    <numFmt numFmtId="201" formatCode="_(* #,##0.000000_);_(* \(#,##0.000000\);_(* &quot;-&quot;??_);_(@_)"/>
    <numFmt numFmtId="202" formatCode="_-* #,##0.0_р_._-;\-* #,##0.0_р_._-;_-* &quot;-&quot;?_р_._-;_-@_-"/>
    <numFmt numFmtId="203" formatCode="_-* #,##0.0000_р_._-;\-* #,##0.0000_р_._-;_-* &quot;-&quot;????_р_._-;_-@_-"/>
    <numFmt numFmtId="204" formatCode="0.00000"/>
    <numFmt numFmtId="205" formatCode="0.000000"/>
    <numFmt numFmtId="206" formatCode="0.0000000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000_р_._-;\-* #,##0.000000_р_._-;_-* &quot;-&quot;??????_р_._-;_-@_-"/>
    <numFmt numFmtId="222" formatCode="_(* #,##0.000000000_);_(* \(#,##0.000000000\);_(* &quot;-&quot;??_);_(@_)"/>
    <numFmt numFmtId="223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 horizontal="left"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88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88" fontId="0" fillId="0" borderId="10" xfId="62" applyNumberFormat="1" applyFont="1" applyBorder="1" applyAlignment="1">
      <alignment/>
    </xf>
    <xf numFmtId="0" fontId="0" fillId="0" borderId="10" xfId="0" applyBorder="1" applyAlignment="1">
      <alignment/>
    </xf>
    <xf numFmtId="188" fontId="0" fillId="0" borderId="0" xfId="62" applyNumberFormat="1" applyFont="1" applyBorder="1" applyAlignment="1">
      <alignment/>
    </xf>
    <xf numFmtId="0" fontId="0" fillId="32" borderId="0" xfId="0" applyFill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88" fontId="6" fillId="0" borderId="10" xfId="62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188" fontId="0" fillId="0" borderId="0" xfId="62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88" fontId="0" fillId="0" borderId="10" xfId="0" applyNumberForma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188" fontId="0" fillId="33" borderId="10" xfId="6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188" fontId="6" fillId="33" borderId="10" xfId="62" applyNumberFormat="1" applyFont="1" applyFill="1" applyBorder="1" applyAlignment="1">
      <alignment/>
    </xf>
    <xf numFmtId="188" fontId="0" fillId="33" borderId="10" xfId="6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3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188" fontId="0" fillId="34" borderId="10" xfId="62" applyNumberFormat="1" applyFont="1" applyFill="1" applyBorder="1" applyAlignment="1">
      <alignment/>
    </xf>
    <xf numFmtId="188" fontId="6" fillId="0" borderId="0" xfId="0" applyNumberFormat="1" applyFont="1" applyAlignment="1">
      <alignment/>
    </xf>
    <xf numFmtId="0" fontId="7" fillId="35" borderId="10" xfId="0" applyFont="1" applyFill="1" applyBorder="1" applyAlignment="1">
      <alignment horizontal="center" wrapText="1"/>
    </xf>
    <xf numFmtId="188" fontId="6" fillId="35" borderId="10" xfId="62" applyNumberFormat="1" applyFont="1" applyFill="1" applyBorder="1" applyAlignment="1">
      <alignment/>
    </xf>
    <xf numFmtId="188" fontId="6" fillId="35" borderId="11" xfId="62" applyNumberFormat="1" applyFont="1" applyFill="1" applyBorder="1" applyAlignment="1">
      <alignment/>
    </xf>
    <xf numFmtId="0" fontId="9" fillId="35" borderId="10" xfId="0" applyFont="1" applyFill="1" applyBorder="1" applyAlignment="1">
      <alignment horizontal="center" wrapText="1"/>
    </xf>
    <xf numFmtId="188" fontId="0" fillId="35" borderId="10" xfId="62" applyNumberFormat="1" applyFont="1" applyFill="1" applyBorder="1" applyAlignment="1">
      <alignment/>
    </xf>
    <xf numFmtId="0" fontId="9" fillId="36" borderId="10" xfId="0" applyFont="1" applyFill="1" applyBorder="1" applyAlignment="1">
      <alignment horizontal="center" wrapText="1"/>
    </xf>
    <xf numFmtId="188" fontId="0" fillId="36" borderId="10" xfId="62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3">
      <alignment/>
      <protection/>
    </xf>
    <xf numFmtId="4" fontId="11" fillId="37" borderId="10" xfId="54" applyNumberFormat="1" applyFont="1" applyFill="1" applyBorder="1" applyAlignment="1">
      <alignment horizontal="center" vertical="top" wrapText="1"/>
      <protection/>
    </xf>
    <xf numFmtId="4" fontId="11" fillId="38" borderId="10" xfId="54" applyNumberFormat="1" applyFont="1" applyFill="1" applyBorder="1" applyAlignment="1">
      <alignment vertical="top" wrapText="1"/>
      <protection/>
    </xf>
    <xf numFmtId="4" fontId="11" fillId="38" borderId="10" xfId="54" applyNumberFormat="1" applyFont="1" applyFill="1" applyBorder="1" applyAlignment="1">
      <alignment horizontal="right" vertical="top" wrapText="1"/>
      <protection/>
    </xf>
    <xf numFmtId="0" fontId="6" fillId="0" borderId="10" xfId="53" applyFont="1" applyBorder="1">
      <alignment/>
      <protection/>
    </xf>
    <xf numFmtId="4" fontId="12" fillId="38" borderId="10" xfId="54" applyNumberFormat="1" applyFont="1" applyFill="1" applyBorder="1" applyAlignment="1">
      <alignment vertical="top"/>
      <protection/>
    </xf>
    <xf numFmtId="4" fontId="12" fillId="38" borderId="10" xfId="54" applyNumberFormat="1" applyFont="1" applyFill="1" applyBorder="1" applyAlignment="1">
      <alignment horizontal="right" vertical="top" wrapText="1"/>
      <protection/>
    </xf>
    <xf numFmtId="0" fontId="6" fillId="0" borderId="0" xfId="53" applyFont="1">
      <alignment/>
      <protection/>
    </xf>
    <xf numFmtId="0" fontId="0" fillId="0" borderId="10" xfId="0" applyFont="1" applyBorder="1" applyAlignment="1">
      <alignment horizontal="left" wrapText="1"/>
    </xf>
    <xf numFmtId="3" fontId="0" fillId="36" borderId="10" xfId="0" applyNumberFormat="1" applyFont="1" applyFill="1" applyBorder="1" applyAlignment="1">
      <alignment horizontal="right" wrapText="1"/>
    </xf>
    <xf numFmtId="0" fontId="13" fillId="0" borderId="0" xfId="0" applyFont="1" applyAlignment="1">
      <alignment wrapText="1"/>
    </xf>
    <xf numFmtId="0" fontId="6" fillId="34" borderId="10" xfId="53" applyFont="1" applyFill="1" applyBorder="1">
      <alignment/>
      <protection/>
    </xf>
    <xf numFmtId="0" fontId="9" fillId="34" borderId="10" xfId="0" applyFont="1" applyFill="1" applyBorder="1" applyAlignment="1">
      <alignment horizontal="center" wrapText="1"/>
    </xf>
    <xf numFmtId="188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3" fontId="0" fillId="34" borderId="10" xfId="0" applyNumberForma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188" fontId="6" fillId="34" borderId="10" xfId="62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188" fontId="0" fillId="34" borderId="11" xfId="0" applyNumberFormat="1" applyFill="1" applyBorder="1" applyAlignment="1">
      <alignment/>
    </xf>
    <xf numFmtId="0" fontId="6" fillId="39" borderId="10" xfId="53" applyFont="1" applyFill="1" applyBorder="1">
      <alignment/>
      <protection/>
    </xf>
    <xf numFmtId="0" fontId="0" fillId="39" borderId="10" xfId="0" applyFont="1" applyFill="1" applyBorder="1" applyAlignment="1">
      <alignment/>
    </xf>
    <xf numFmtId="188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0" fontId="6" fillId="34" borderId="10" xfId="53" applyFont="1" applyFill="1" applyBorder="1" applyAlignment="1">
      <alignment horizontal="center" wrapText="1"/>
      <protection/>
    </xf>
    <xf numFmtId="9" fontId="6" fillId="0" borderId="10" xfId="53" applyNumberFormat="1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center" wrapText="1"/>
      <protection/>
    </xf>
    <xf numFmtId="0" fontId="6" fillId="39" borderId="10" xfId="53" applyFont="1" applyFill="1" applyBorder="1" applyAlignment="1">
      <alignment horizontal="center" wrapText="1"/>
      <protection/>
    </xf>
    <xf numFmtId="4" fontId="11" fillId="40" borderId="10" xfId="54" applyNumberFormat="1" applyFont="1" applyFill="1" applyBorder="1" applyAlignment="1">
      <alignment horizontal="center" vertical="top" wrapText="1"/>
      <protection/>
    </xf>
    <xf numFmtId="4" fontId="11" fillId="37" borderId="10" xfId="54" applyNumberFormat="1" applyFont="1" applyFill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wrapText="1"/>
      <protection/>
    </xf>
    <xf numFmtId="0" fontId="6" fillId="0" borderId="13" xfId="53" applyFont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88" fontId="6" fillId="34" borderId="10" xfId="62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88" fontId="6" fillId="33" borderId="10" xfId="62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88" fontId="6" fillId="35" borderId="12" xfId="62" applyNumberFormat="1" applyFont="1" applyFill="1" applyBorder="1" applyAlignment="1">
      <alignment horizontal="center"/>
    </xf>
    <xf numFmtId="188" fontId="6" fillId="35" borderId="15" xfId="62" applyNumberFormat="1" applyFont="1" applyFill="1" applyBorder="1" applyAlignment="1">
      <alignment horizontal="center"/>
    </xf>
    <xf numFmtId="188" fontId="6" fillId="35" borderId="13" xfId="62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39" borderId="10" xfId="0" applyFont="1" applyFill="1" applyBorder="1" applyAlignment="1">
      <alignment horizontal="center" wrapText="1"/>
    </xf>
    <xf numFmtId="185" fontId="0" fillId="39" borderId="10" xfId="62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6" fillId="39" borderId="10" xfId="0" applyFont="1" applyFill="1" applyBorder="1" applyAlignment="1">
      <alignment/>
    </xf>
    <xf numFmtId="188" fontId="6" fillId="39" borderId="10" xfId="0" applyNumberFormat="1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M7" sqref="M7:M8"/>
    </sheetView>
  </sheetViews>
  <sheetFormatPr defaultColWidth="9.140625" defaultRowHeight="12.75"/>
  <cols>
    <col min="1" max="1" width="30.28125" style="60" customWidth="1"/>
    <col min="2" max="2" width="13.421875" style="60" hidden="1" customWidth="1"/>
    <col min="3" max="3" width="15.28125" style="60" hidden="1" customWidth="1"/>
    <col min="4" max="4" width="12.140625" style="60" hidden="1" customWidth="1"/>
    <col min="5" max="5" width="13.140625" style="60" hidden="1" customWidth="1"/>
    <col min="6" max="6" width="12.7109375" style="60" hidden="1" customWidth="1"/>
    <col min="7" max="7" width="14.57421875" style="60" hidden="1" customWidth="1"/>
    <col min="8" max="8" width="13.421875" style="60" hidden="1" customWidth="1"/>
    <col min="9" max="9" width="15.57421875" style="60" hidden="1" customWidth="1"/>
    <col min="10" max="10" width="15.57421875" style="60" customWidth="1"/>
    <col min="11" max="11" width="12.7109375" style="60" hidden="1" customWidth="1"/>
    <col min="12" max="12" width="14.7109375" style="60" customWidth="1"/>
    <col min="13" max="13" width="13.421875" style="60" customWidth="1"/>
    <col min="14" max="16384" width="9.140625" style="60" customWidth="1"/>
  </cols>
  <sheetData>
    <row r="3" ht="12.75">
      <c r="A3" s="60" t="s">
        <v>288</v>
      </c>
    </row>
    <row r="5" ht="12.75">
      <c r="A5" s="60" t="s">
        <v>232</v>
      </c>
    </row>
    <row r="7" spans="1:13" ht="15" customHeight="1">
      <c r="A7" s="91" t="s">
        <v>233</v>
      </c>
      <c r="B7" s="92" t="s">
        <v>234</v>
      </c>
      <c r="C7" s="92"/>
      <c r="D7" s="92" t="s">
        <v>235</v>
      </c>
      <c r="E7" s="92"/>
      <c r="F7" s="92" t="s">
        <v>236</v>
      </c>
      <c r="G7" s="92"/>
      <c r="H7" s="92" t="s">
        <v>237</v>
      </c>
      <c r="I7" s="92"/>
      <c r="J7" s="93" t="s">
        <v>238</v>
      </c>
      <c r="K7" s="88">
        <v>0.2</v>
      </c>
      <c r="L7" s="90" t="s">
        <v>289</v>
      </c>
      <c r="M7" s="87" t="s">
        <v>275</v>
      </c>
    </row>
    <row r="8" spans="1:13" ht="30">
      <c r="A8" s="91"/>
      <c r="B8" s="61" t="s">
        <v>239</v>
      </c>
      <c r="C8" s="61" t="s">
        <v>240</v>
      </c>
      <c r="D8" s="61" t="s">
        <v>239</v>
      </c>
      <c r="E8" s="61" t="s">
        <v>240</v>
      </c>
      <c r="F8" s="61" t="s">
        <v>239</v>
      </c>
      <c r="G8" s="61" t="s">
        <v>240</v>
      </c>
      <c r="H8" s="61" t="s">
        <v>239</v>
      </c>
      <c r="I8" s="61" t="s">
        <v>240</v>
      </c>
      <c r="J8" s="94"/>
      <c r="K8" s="89"/>
      <c r="L8" s="90"/>
      <c r="M8" s="87"/>
    </row>
    <row r="9" spans="1:13" ht="15" customHeight="1">
      <c r="A9" s="62" t="s">
        <v>241</v>
      </c>
      <c r="B9" s="63">
        <v>155</v>
      </c>
      <c r="C9" s="63">
        <v>465000</v>
      </c>
      <c r="D9" s="63"/>
      <c r="E9" s="63"/>
      <c r="F9" s="63">
        <v>4</v>
      </c>
      <c r="G9" s="63">
        <v>12000</v>
      </c>
      <c r="H9" s="63">
        <v>151</v>
      </c>
      <c r="I9" s="63">
        <v>453000</v>
      </c>
      <c r="J9" s="64">
        <f aca="true" t="shared" si="0" ref="J9:J18">I9/H9</f>
        <v>3000</v>
      </c>
      <c r="K9" s="64">
        <f aca="true" t="shared" si="1" ref="K9:K18">J9/100*20</f>
        <v>600</v>
      </c>
      <c r="L9" s="83">
        <f aca="true" t="shared" si="2" ref="L9:L18">J9+K9</f>
        <v>3600</v>
      </c>
      <c r="M9" s="71">
        <f>J9-J9*20%</f>
        <v>2400</v>
      </c>
    </row>
    <row r="10" spans="1:13" ht="15" customHeight="1">
      <c r="A10" s="62" t="s">
        <v>242</v>
      </c>
      <c r="B10" s="63">
        <v>228</v>
      </c>
      <c r="C10" s="63">
        <v>1140000</v>
      </c>
      <c r="D10" s="63">
        <v>20</v>
      </c>
      <c r="E10" s="63">
        <v>100000</v>
      </c>
      <c r="F10" s="63">
        <v>49</v>
      </c>
      <c r="G10" s="63">
        <v>245000</v>
      </c>
      <c r="H10" s="63">
        <v>199</v>
      </c>
      <c r="I10" s="63">
        <v>995000</v>
      </c>
      <c r="J10" s="64">
        <f t="shared" si="0"/>
        <v>5000</v>
      </c>
      <c r="K10" s="64">
        <f t="shared" si="1"/>
        <v>1000</v>
      </c>
      <c r="L10" s="83">
        <f t="shared" si="2"/>
        <v>6000</v>
      </c>
      <c r="M10" s="71">
        <f aca="true" t="shared" si="3" ref="M10:M18">J10-J10*20%</f>
        <v>4000</v>
      </c>
    </row>
    <row r="11" spans="1:13" ht="15" customHeight="1">
      <c r="A11" s="62" t="s">
        <v>243</v>
      </c>
      <c r="B11" s="63">
        <v>27</v>
      </c>
      <c r="C11" s="63">
        <v>135000</v>
      </c>
      <c r="D11" s="63"/>
      <c r="E11" s="63"/>
      <c r="F11" s="63"/>
      <c r="G11" s="63"/>
      <c r="H11" s="63">
        <v>27</v>
      </c>
      <c r="I11" s="63">
        <v>135000</v>
      </c>
      <c r="J11" s="64">
        <f t="shared" si="0"/>
        <v>5000</v>
      </c>
      <c r="K11" s="64">
        <f t="shared" si="1"/>
        <v>1000</v>
      </c>
      <c r="L11" s="83">
        <f t="shared" si="2"/>
        <v>6000</v>
      </c>
      <c r="M11" s="71">
        <f t="shared" si="3"/>
        <v>4000</v>
      </c>
    </row>
    <row r="12" spans="1:13" ht="15" customHeight="1">
      <c r="A12" s="62" t="s">
        <v>244</v>
      </c>
      <c r="B12" s="63">
        <v>216</v>
      </c>
      <c r="C12" s="63">
        <v>1080000</v>
      </c>
      <c r="D12" s="63">
        <v>30</v>
      </c>
      <c r="E12" s="63">
        <v>150000</v>
      </c>
      <c r="F12" s="63"/>
      <c r="G12" s="63"/>
      <c r="H12" s="63">
        <v>246</v>
      </c>
      <c r="I12" s="63">
        <v>1230000</v>
      </c>
      <c r="J12" s="64">
        <f t="shared" si="0"/>
        <v>5000</v>
      </c>
      <c r="K12" s="64">
        <f t="shared" si="1"/>
        <v>1000</v>
      </c>
      <c r="L12" s="83">
        <f t="shared" si="2"/>
        <v>6000</v>
      </c>
      <c r="M12" s="71">
        <f t="shared" si="3"/>
        <v>4000</v>
      </c>
    </row>
    <row r="13" spans="1:13" ht="15" customHeight="1">
      <c r="A13" s="62" t="s">
        <v>245</v>
      </c>
      <c r="B13" s="63">
        <v>149</v>
      </c>
      <c r="C13" s="63">
        <v>745000</v>
      </c>
      <c r="D13" s="63">
        <v>50</v>
      </c>
      <c r="E13" s="63">
        <v>250000</v>
      </c>
      <c r="F13" s="63"/>
      <c r="G13" s="63"/>
      <c r="H13" s="63">
        <v>199</v>
      </c>
      <c r="I13" s="63">
        <v>995000</v>
      </c>
      <c r="J13" s="64">
        <f t="shared" si="0"/>
        <v>5000</v>
      </c>
      <c r="K13" s="64">
        <f t="shared" si="1"/>
        <v>1000</v>
      </c>
      <c r="L13" s="83">
        <f t="shared" si="2"/>
        <v>6000</v>
      </c>
      <c r="M13" s="71">
        <f t="shared" si="3"/>
        <v>4000</v>
      </c>
    </row>
    <row r="14" spans="1:13" ht="15" customHeight="1">
      <c r="A14" s="62" t="s">
        <v>246</v>
      </c>
      <c r="B14" s="63"/>
      <c r="C14" s="63"/>
      <c r="D14" s="63">
        <v>20</v>
      </c>
      <c r="E14" s="63">
        <v>100000</v>
      </c>
      <c r="F14" s="63"/>
      <c r="G14" s="63"/>
      <c r="H14" s="63">
        <v>20</v>
      </c>
      <c r="I14" s="63">
        <v>100000</v>
      </c>
      <c r="J14" s="64">
        <f t="shared" si="0"/>
        <v>5000</v>
      </c>
      <c r="K14" s="64">
        <f t="shared" si="1"/>
        <v>1000</v>
      </c>
      <c r="L14" s="83">
        <f t="shared" si="2"/>
        <v>6000</v>
      </c>
      <c r="M14" s="71">
        <f t="shared" si="3"/>
        <v>4000</v>
      </c>
    </row>
    <row r="15" spans="1:13" ht="15" customHeight="1">
      <c r="A15" s="62" t="s">
        <v>247</v>
      </c>
      <c r="B15" s="63">
        <v>84</v>
      </c>
      <c r="C15" s="63">
        <v>588000</v>
      </c>
      <c r="D15" s="63"/>
      <c r="E15" s="63"/>
      <c r="F15" s="63">
        <v>2</v>
      </c>
      <c r="G15" s="63">
        <v>14000</v>
      </c>
      <c r="H15" s="63">
        <v>82</v>
      </c>
      <c r="I15" s="63">
        <v>574000</v>
      </c>
      <c r="J15" s="64">
        <f t="shared" si="0"/>
        <v>7000</v>
      </c>
      <c r="K15" s="64">
        <f t="shared" si="1"/>
        <v>1400</v>
      </c>
      <c r="L15" s="83">
        <f t="shared" si="2"/>
        <v>8400</v>
      </c>
      <c r="M15" s="71">
        <f t="shared" si="3"/>
        <v>5600</v>
      </c>
    </row>
    <row r="16" spans="1:13" ht="15" customHeight="1">
      <c r="A16" s="62" t="s">
        <v>248</v>
      </c>
      <c r="B16" s="63">
        <v>98</v>
      </c>
      <c r="C16" s="63">
        <v>392000</v>
      </c>
      <c r="D16" s="63"/>
      <c r="E16" s="63"/>
      <c r="F16" s="63"/>
      <c r="G16" s="63"/>
      <c r="H16" s="63">
        <v>98</v>
      </c>
      <c r="I16" s="63">
        <v>392000</v>
      </c>
      <c r="J16" s="64">
        <f t="shared" si="0"/>
        <v>4000</v>
      </c>
      <c r="K16" s="64">
        <f t="shared" si="1"/>
        <v>800</v>
      </c>
      <c r="L16" s="83">
        <f t="shared" si="2"/>
        <v>4800</v>
      </c>
      <c r="M16" s="71">
        <f t="shared" si="3"/>
        <v>3200</v>
      </c>
    </row>
    <row r="17" spans="1:13" ht="15" customHeight="1">
      <c r="A17" s="62" t="s">
        <v>249</v>
      </c>
      <c r="B17" s="63">
        <v>50</v>
      </c>
      <c r="C17" s="63">
        <v>200000</v>
      </c>
      <c r="D17" s="63"/>
      <c r="E17" s="63"/>
      <c r="F17" s="63"/>
      <c r="G17" s="63"/>
      <c r="H17" s="63">
        <v>50</v>
      </c>
      <c r="I17" s="63">
        <v>200000</v>
      </c>
      <c r="J17" s="64">
        <f t="shared" si="0"/>
        <v>4000</v>
      </c>
      <c r="K17" s="64">
        <f t="shared" si="1"/>
        <v>800</v>
      </c>
      <c r="L17" s="83">
        <f t="shared" si="2"/>
        <v>4800</v>
      </c>
      <c r="M17" s="71">
        <f t="shared" si="3"/>
        <v>3200</v>
      </c>
    </row>
    <row r="18" spans="1:13" ht="15" customHeight="1">
      <c r="A18" s="62" t="s">
        <v>250</v>
      </c>
      <c r="B18" s="63">
        <v>89</v>
      </c>
      <c r="C18" s="63">
        <v>356000</v>
      </c>
      <c r="D18" s="63"/>
      <c r="E18" s="63"/>
      <c r="F18" s="63"/>
      <c r="G18" s="63"/>
      <c r="H18" s="63">
        <v>89</v>
      </c>
      <c r="I18" s="63">
        <v>356000</v>
      </c>
      <c r="J18" s="64">
        <f t="shared" si="0"/>
        <v>4000</v>
      </c>
      <c r="K18" s="64">
        <f t="shared" si="1"/>
        <v>800</v>
      </c>
      <c r="L18" s="83">
        <f t="shared" si="2"/>
        <v>4800</v>
      </c>
      <c r="M18" s="71">
        <f t="shared" si="3"/>
        <v>3200</v>
      </c>
    </row>
    <row r="19" spans="1:13" ht="14.25" customHeight="1">
      <c r="A19" s="65"/>
      <c r="B19" s="66">
        <v>89</v>
      </c>
      <c r="C19" s="66">
        <v>356000</v>
      </c>
      <c r="D19" s="66"/>
      <c r="E19" s="66"/>
      <c r="F19" s="66"/>
      <c r="G19" s="66"/>
      <c r="H19" s="66">
        <v>89</v>
      </c>
      <c r="I19" s="66">
        <v>356000</v>
      </c>
      <c r="J19" s="64"/>
      <c r="K19" s="64"/>
      <c r="L19" s="83"/>
      <c r="M19" s="71"/>
    </row>
    <row r="20" spans="1:12" ht="14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</sheetData>
  <sheetProtection/>
  <mergeCells count="9">
    <mergeCell ref="M7:M8"/>
    <mergeCell ref="K7:K8"/>
    <mergeCell ref="L7:L8"/>
    <mergeCell ref="A7:A8"/>
    <mergeCell ref="B7:C7"/>
    <mergeCell ref="D7:E7"/>
    <mergeCell ref="F7:G7"/>
    <mergeCell ref="H7:I7"/>
    <mergeCell ref="J7:J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0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1.421875" style="0" customWidth="1"/>
    <col min="2" max="2" width="29.00390625" style="0" customWidth="1"/>
    <col min="3" max="3" width="12.00390625" style="0" customWidth="1"/>
    <col min="4" max="4" width="12.57421875" style="0" customWidth="1"/>
    <col min="5" max="5" width="7.8515625" style="0" hidden="1" customWidth="1"/>
    <col min="6" max="6" width="10.7109375" style="0" hidden="1" customWidth="1"/>
    <col min="7" max="7" width="11.28125" style="0" customWidth="1"/>
    <col min="8" max="8" width="18.140625" style="0" customWidth="1"/>
  </cols>
  <sheetData>
    <row r="4" spans="1:6" ht="12.75">
      <c r="A4" s="95" t="s">
        <v>288</v>
      </c>
      <c r="B4" s="96"/>
      <c r="C4" s="96"/>
      <c r="D4" s="96"/>
      <c r="E4" s="96"/>
      <c r="F4" s="96"/>
    </row>
    <row r="5" spans="1:6" ht="12.75">
      <c r="A5" s="97" t="s">
        <v>13</v>
      </c>
      <c r="B5" s="96"/>
      <c r="C5" s="96"/>
      <c r="D5" s="96"/>
      <c r="E5" s="96"/>
      <c r="F5" s="96"/>
    </row>
    <row r="6" spans="1:8" ht="25.5">
      <c r="A6" s="32" t="s">
        <v>185</v>
      </c>
      <c r="B6" s="32" t="s">
        <v>184</v>
      </c>
      <c r="C6" s="35" t="s">
        <v>224</v>
      </c>
      <c r="D6" s="56" t="s">
        <v>222</v>
      </c>
      <c r="E6" t="s">
        <v>12</v>
      </c>
      <c r="F6" s="5"/>
      <c r="G6" s="72" t="s">
        <v>276</v>
      </c>
      <c r="H6" s="84" t="s">
        <v>289</v>
      </c>
    </row>
    <row r="7" spans="1:8" ht="36.75" customHeight="1">
      <c r="A7" s="3" t="s">
        <v>162</v>
      </c>
      <c r="B7" s="9" t="s">
        <v>65</v>
      </c>
      <c r="C7" s="36">
        <v>18000</v>
      </c>
      <c r="D7" s="57">
        <v>21500</v>
      </c>
      <c r="E7" s="6">
        <f>C7*20/100</f>
        <v>3600</v>
      </c>
      <c r="F7" s="34">
        <f aca="true" t="shared" si="0" ref="F7:F12">C7+E7</f>
        <v>21600</v>
      </c>
      <c r="G7" s="73">
        <f>D7-D7*20%</f>
        <v>17200</v>
      </c>
      <c r="H7" s="85">
        <f>D7+D7*5%</f>
        <v>22575</v>
      </c>
    </row>
    <row r="8" spans="1:8" ht="25.5">
      <c r="A8" s="9" t="s">
        <v>163</v>
      </c>
      <c r="B8" s="9" t="s">
        <v>65</v>
      </c>
      <c r="C8" s="36">
        <v>23000</v>
      </c>
      <c r="D8" s="57">
        <v>27500</v>
      </c>
      <c r="E8" s="6">
        <f aca="true" t="shared" si="1" ref="E8:E20">C8*20/100</f>
        <v>4600</v>
      </c>
      <c r="F8" s="34">
        <f t="shared" si="0"/>
        <v>27600</v>
      </c>
      <c r="G8" s="73">
        <f aca="true" t="shared" si="2" ref="G8:G19">D8-D8*20%</f>
        <v>22000</v>
      </c>
      <c r="H8" s="85">
        <f aca="true" t="shared" si="3" ref="H8:H19">D8+D8*5%</f>
        <v>28875</v>
      </c>
    </row>
    <row r="9" spans="1:8" ht="15.75" customHeight="1">
      <c r="A9" s="9" t="s">
        <v>164</v>
      </c>
      <c r="B9" s="31" t="s">
        <v>183</v>
      </c>
      <c r="C9" s="36">
        <v>12500</v>
      </c>
      <c r="D9" s="57">
        <v>15000</v>
      </c>
      <c r="E9" s="6">
        <f t="shared" si="1"/>
        <v>2500</v>
      </c>
      <c r="F9" s="34">
        <f t="shared" si="0"/>
        <v>15000</v>
      </c>
      <c r="G9" s="73">
        <f t="shared" si="2"/>
        <v>12000</v>
      </c>
      <c r="H9" s="85">
        <f t="shared" si="3"/>
        <v>15750</v>
      </c>
    </row>
    <row r="10" spans="1:8" ht="12.75">
      <c r="A10" s="5" t="s">
        <v>164</v>
      </c>
      <c r="B10" s="5" t="s">
        <v>168</v>
      </c>
      <c r="C10" s="36">
        <v>8500</v>
      </c>
      <c r="D10" s="57">
        <v>10000</v>
      </c>
      <c r="E10" s="6">
        <f t="shared" si="1"/>
        <v>1700</v>
      </c>
      <c r="F10" s="34">
        <f t="shared" si="0"/>
        <v>10200</v>
      </c>
      <c r="G10" s="73">
        <f t="shared" si="2"/>
        <v>8000</v>
      </c>
      <c r="H10" s="85">
        <f t="shared" si="3"/>
        <v>10500</v>
      </c>
    </row>
    <row r="11" spans="1:8" ht="27" customHeight="1">
      <c r="A11" s="9" t="s">
        <v>165</v>
      </c>
      <c r="B11" s="9" t="s">
        <v>65</v>
      </c>
      <c r="C11" s="36">
        <v>20000</v>
      </c>
      <c r="D11" s="57">
        <v>24000</v>
      </c>
      <c r="E11" s="6">
        <f t="shared" si="1"/>
        <v>4000</v>
      </c>
      <c r="F11" s="34">
        <f t="shared" si="0"/>
        <v>24000</v>
      </c>
      <c r="G11" s="73">
        <f t="shared" si="2"/>
        <v>19200</v>
      </c>
      <c r="H11" s="85">
        <f t="shared" si="3"/>
        <v>25200</v>
      </c>
    </row>
    <row r="12" spans="1:8" ht="27.75" customHeight="1">
      <c r="A12" s="9" t="s">
        <v>166</v>
      </c>
      <c r="B12" s="9" t="s">
        <v>167</v>
      </c>
      <c r="C12" s="36">
        <v>7500</v>
      </c>
      <c r="D12" s="57">
        <v>9000</v>
      </c>
      <c r="E12" s="6">
        <f t="shared" si="1"/>
        <v>1500</v>
      </c>
      <c r="F12" s="34">
        <f t="shared" si="0"/>
        <v>9000</v>
      </c>
      <c r="G12" s="73">
        <f t="shared" si="2"/>
        <v>7200</v>
      </c>
      <c r="H12" s="85">
        <f t="shared" si="3"/>
        <v>9450</v>
      </c>
    </row>
    <row r="13" spans="1:8" ht="12.75">
      <c r="A13" s="11"/>
      <c r="B13" s="11"/>
      <c r="C13" s="37"/>
      <c r="D13" s="58"/>
      <c r="E13" s="6">
        <f t="shared" si="1"/>
        <v>0</v>
      </c>
      <c r="F13" s="34"/>
      <c r="G13" s="73">
        <f t="shared" si="2"/>
        <v>0</v>
      </c>
      <c r="H13" s="85">
        <f t="shared" si="3"/>
        <v>0</v>
      </c>
    </row>
    <row r="14" spans="1:8" ht="12.75">
      <c r="A14" s="5" t="s">
        <v>170</v>
      </c>
      <c r="B14" s="5" t="s">
        <v>171</v>
      </c>
      <c r="C14" s="36">
        <v>2100</v>
      </c>
      <c r="D14" s="57">
        <v>2500</v>
      </c>
      <c r="E14" s="6">
        <f t="shared" si="1"/>
        <v>420</v>
      </c>
      <c r="F14" s="34">
        <f aca="true" t="shared" si="4" ref="F14:F20">C14+E14</f>
        <v>2520</v>
      </c>
      <c r="G14" s="73">
        <f t="shared" si="2"/>
        <v>2000</v>
      </c>
      <c r="H14" s="85">
        <f t="shared" si="3"/>
        <v>2625</v>
      </c>
    </row>
    <row r="15" spans="1:8" ht="25.5">
      <c r="A15" s="5" t="s">
        <v>69</v>
      </c>
      <c r="B15" s="5" t="s">
        <v>68</v>
      </c>
      <c r="C15" s="36">
        <v>28500</v>
      </c>
      <c r="D15" s="57">
        <v>34000</v>
      </c>
      <c r="E15" s="6">
        <f t="shared" si="1"/>
        <v>5700</v>
      </c>
      <c r="F15" s="34">
        <f t="shared" si="4"/>
        <v>34200</v>
      </c>
      <c r="G15" s="73">
        <f t="shared" si="2"/>
        <v>27200</v>
      </c>
      <c r="H15" s="85">
        <f t="shared" si="3"/>
        <v>35700</v>
      </c>
    </row>
    <row r="16" spans="1:8" ht="12.75">
      <c r="A16" s="5" t="s">
        <v>70</v>
      </c>
      <c r="B16" s="5" t="s">
        <v>71</v>
      </c>
      <c r="C16" s="36">
        <v>21000</v>
      </c>
      <c r="D16" s="57">
        <v>25000</v>
      </c>
      <c r="E16" s="6">
        <f t="shared" si="1"/>
        <v>4200</v>
      </c>
      <c r="F16" s="34">
        <f t="shared" si="4"/>
        <v>25200</v>
      </c>
      <c r="G16" s="73">
        <f t="shared" si="2"/>
        <v>20000</v>
      </c>
      <c r="H16" s="85">
        <f t="shared" si="3"/>
        <v>26250</v>
      </c>
    </row>
    <row r="17" spans="1:8" ht="25.5">
      <c r="A17" s="5" t="s">
        <v>252</v>
      </c>
      <c r="B17" s="5"/>
      <c r="C17" s="36">
        <v>146000</v>
      </c>
      <c r="D17" s="57">
        <v>175000</v>
      </c>
      <c r="E17" s="6">
        <f t="shared" si="1"/>
        <v>29200</v>
      </c>
      <c r="F17" s="34">
        <f t="shared" si="4"/>
        <v>175200</v>
      </c>
      <c r="G17" s="73">
        <f t="shared" si="2"/>
        <v>140000</v>
      </c>
      <c r="H17" s="85">
        <f t="shared" si="3"/>
        <v>183750</v>
      </c>
    </row>
    <row r="18" spans="1:8" ht="12.75">
      <c r="A18" s="5" t="s">
        <v>253</v>
      </c>
      <c r="B18" s="5"/>
      <c r="C18" s="36">
        <v>74000</v>
      </c>
      <c r="D18" s="57">
        <v>88500</v>
      </c>
      <c r="E18" s="6">
        <f t="shared" si="1"/>
        <v>14800</v>
      </c>
      <c r="F18" s="34">
        <f t="shared" si="4"/>
        <v>88800</v>
      </c>
      <c r="G18" s="73">
        <f t="shared" si="2"/>
        <v>70800</v>
      </c>
      <c r="H18" s="85">
        <f t="shared" si="3"/>
        <v>92925</v>
      </c>
    </row>
    <row r="19" spans="1:8" ht="25.5">
      <c r="A19" s="5" t="s">
        <v>259</v>
      </c>
      <c r="B19" s="5"/>
      <c r="C19" s="36"/>
      <c r="D19" s="57">
        <v>159000</v>
      </c>
      <c r="E19" s="6">
        <f t="shared" si="1"/>
        <v>0</v>
      </c>
      <c r="F19" s="34">
        <f t="shared" si="4"/>
        <v>0</v>
      </c>
      <c r="G19" s="73">
        <f t="shared" si="2"/>
        <v>127200</v>
      </c>
      <c r="H19" s="85">
        <f t="shared" si="3"/>
        <v>166950</v>
      </c>
    </row>
    <row r="20" spans="1:8" ht="12.75">
      <c r="A20" s="5"/>
      <c r="B20" s="5"/>
      <c r="C20" s="36"/>
      <c r="D20" s="57"/>
      <c r="E20" s="6">
        <f t="shared" si="1"/>
        <v>0</v>
      </c>
      <c r="F20" s="34">
        <f t="shared" si="4"/>
        <v>0</v>
      </c>
      <c r="G20" s="74"/>
      <c r="H20" s="86"/>
    </row>
  </sheetData>
  <sheetProtection/>
  <mergeCells count="2">
    <mergeCell ref="A4:F4"/>
    <mergeCell ref="A5:F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4"/>
  <sheetViews>
    <sheetView zoomScalePageLayoutView="0" workbookViewId="0" topLeftCell="A1">
      <pane xSplit="1" ySplit="6" topLeftCell="B4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6" sqref="E6"/>
    </sheetView>
  </sheetViews>
  <sheetFormatPr defaultColWidth="9.140625" defaultRowHeight="12.75"/>
  <cols>
    <col min="1" max="1" width="24.421875" style="8" customWidth="1"/>
    <col min="2" max="2" width="24.28125" style="0" customWidth="1"/>
    <col min="3" max="3" width="13.00390625" style="0" customWidth="1"/>
    <col min="4" max="4" width="8.7109375" style="0" hidden="1" customWidth="1"/>
    <col min="5" max="5" width="11.00390625" style="13" customWidth="1"/>
    <col min="6" max="6" width="13.28125" style="0" customWidth="1"/>
  </cols>
  <sheetData>
    <row r="1" spans="1:5" ht="12.75">
      <c r="A1"/>
      <c r="E1"/>
    </row>
    <row r="2" spans="1:5" ht="12.75">
      <c r="A2"/>
      <c r="E2"/>
    </row>
    <row r="3" spans="1:5" ht="12.75">
      <c r="A3"/>
      <c r="E3"/>
    </row>
    <row r="4" spans="1:5" ht="12.75">
      <c r="A4" s="95" t="s">
        <v>288</v>
      </c>
      <c r="B4" s="96"/>
      <c r="C4" s="96"/>
      <c r="D4" s="96"/>
      <c r="E4" s="96"/>
    </row>
    <row r="5" spans="1:5" ht="20.25" customHeight="1">
      <c r="A5" s="98" t="s">
        <v>54</v>
      </c>
      <c r="B5" s="99"/>
      <c r="C5" s="99"/>
      <c r="D5" s="99"/>
      <c r="E5" s="99"/>
    </row>
    <row r="6" spans="1:6" s="8" customFormat="1" ht="51">
      <c r="A6" s="32" t="s">
        <v>186</v>
      </c>
      <c r="B6" s="32" t="s">
        <v>184</v>
      </c>
      <c r="C6" s="35" t="s">
        <v>221</v>
      </c>
      <c r="D6" s="35"/>
      <c r="E6" s="112" t="s">
        <v>289</v>
      </c>
      <c r="F6" s="72" t="s">
        <v>277</v>
      </c>
    </row>
    <row r="7" spans="1:6" ht="25.5">
      <c r="A7" s="3" t="s">
        <v>0</v>
      </c>
      <c r="B7" s="9" t="s">
        <v>93</v>
      </c>
      <c r="C7" s="36">
        <v>16000</v>
      </c>
      <c r="D7" s="10">
        <f>(C7*20/100)+C7</f>
        <v>19200</v>
      </c>
      <c r="E7" s="113">
        <v>19000</v>
      </c>
      <c r="F7" s="75">
        <f>E7-E7*20%</f>
        <v>15200</v>
      </c>
    </row>
    <row r="8" spans="1:6" ht="12.75">
      <c r="A8" s="3"/>
      <c r="B8" s="9"/>
      <c r="C8" s="36"/>
      <c r="D8" s="10">
        <f aca="true" t="shared" si="0" ref="D8:D53">(C8*20/100)+C8</f>
        <v>0</v>
      </c>
      <c r="E8" s="113"/>
      <c r="F8" s="75">
        <f aca="true" t="shared" si="1" ref="F8:F62">E8-E8*20%</f>
        <v>0</v>
      </c>
    </row>
    <row r="9" spans="1:6" ht="12.75">
      <c r="A9" s="3" t="s">
        <v>94</v>
      </c>
      <c r="B9" s="9" t="s">
        <v>95</v>
      </c>
      <c r="C9" s="36">
        <v>26000</v>
      </c>
      <c r="D9" s="10">
        <f t="shared" si="0"/>
        <v>31200</v>
      </c>
      <c r="E9" s="113">
        <v>31000</v>
      </c>
      <c r="F9" s="75">
        <f t="shared" si="1"/>
        <v>24800</v>
      </c>
    </row>
    <row r="10" spans="1:6" ht="12.75">
      <c r="A10" s="3"/>
      <c r="B10" s="9"/>
      <c r="C10" s="36"/>
      <c r="D10" s="10">
        <f t="shared" si="0"/>
        <v>0</v>
      </c>
      <c r="E10" s="113"/>
      <c r="F10" s="75">
        <f t="shared" si="1"/>
        <v>0</v>
      </c>
    </row>
    <row r="11" spans="1:6" ht="12.75">
      <c r="A11" s="9" t="s">
        <v>1</v>
      </c>
      <c r="B11" s="9" t="s">
        <v>61</v>
      </c>
      <c r="C11" s="36">
        <v>68000</v>
      </c>
      <c r="D11" s="10">
        <f t="shared" si="0"/>
        <v>81600</v>
      </c>
      <c r="E11" s="113">
        <v>81500</v>
      </c>
      <c r="F11" s="75">
        <f t="shared" si="1"/>
        <v>65200</v>
      </c>
    </row>
    <row r="12" spans="1:6" ht="12.75">
      <c r="A12" s="9"/>
      <c r="B12" s="9"/>
      <c r="C12" s="36"/>
      <c r="D12" s="10">
        <f t="shared" si="0"/>
        <v>0</v>
      </c>
      <c r="E12" s="113"/>
      <c r="F12" s="75">
        <f t="shared" si="1"/>
        <v>0</v>
      </c>
    </row>
    <row r="13" spans="1:6" ht="25.5">
      <c r="A13" s="9" t="s">
        <v>2</v>
      </c>
      <c r="B13" s="9" t="s">
        <v>58</v>
      </c>
      <c r="C13" s="36">
        <v>35000</v>
      </c>
      <c r="D13" s="10">
        <f t="shared" si="0"/>
        <v>42000</v>
      </c>
      <c r="E13" s="113">
        <v>42000</v>
      </c>
      <c r="F13" s="75">
        <f t="shared" si="1"/>
        <v>33600</v>
      </c>
    </row>
    <row r="14" spans="1:6" ht="12.75">
      <c r="A14" s="9"/>
      <c r="B14" s="9"/>
      <c r="C14" s="36"/>
      <c r="D14" s="10">
        <f t="shared" si="0"/>
        <v>0</v>
      </c>
      <c r="E14" s="113"/>
      <c r="F14" s="75">
        <f t="shared" si="1"/>
        <v>0</v>
      </c>
    </row>
    <row r="15" spans="1:6" ht="25.5">
      <c r="A15" s="9" t="s">
        <v>7</v>
      </c>
      <c r="B15" s="9" t="s">
        <v>169</v>
      </c>
      <c r="C15" s="36">
        <v>58000</v>
      </c>
      <c r="D15" s="10">
        <f t="shared" si="0"/>
        <v>69600</v>
      </c>
      <c r="E15" s="113">
        <v>70000</v>
      </c>
      <c r="F15" s="75">
        <f t="shared" si="1"/>
        <v>56000</v>
      </c>
    </row>
    <row r="16" spans="1:6" ht="12.75">
      <c r="A16" s="9"/>
      <c r="B16" s="9"/>
      <c r="C16" s="36"/>
      <c r="D16" s="10">
        <f t="shared" si="0"/>
        <v>0</v>
      </c>
      <c r="E16" s="113"/>
      <c r="F16" s="75">
        <f t="shared" si="1"/>
        <v>0</v>
      </c>
    </row>
    <row r="17" spans="1:6" ht="24.75" customHeight="1">
      <c r="A17" s="9" t="s">
        <v>8</v>
      </c>
      <c r="B17" s="9" t="s">
        <v>58</v>
      </c>
      <c r="C17" s="36">
        <v>40000</v>
      </c>
      <c r="D17" s="10">
        <f t="shared" si="0"/>
        <v>48000</v>
      </c>
      <c r="E17" s="113">
        <v>48000</v>
      </c>
      <c r="F17" s="75">
        <f t="shared" si="1"/>
        <v>38400</v>
      </c>
    </row>
    <row r="18" spans="1:6" ht="12.75">
      <c r="A18" s="9"/>
      <c r="B18" s="9"/>
      <c r="C18" s="36"/>
      <c r="D18" s="10">
        <f t="shared" si="0"/>
        <v>0</v>
      </c>
      <c r="E18" s="113"/>
      <c r="F18" s="75">
        <f t="shared" si="1"/>
        <v>0</v>
      </c>
    </row>
    <row r="19" spans="1:6" ht="24" customHeight="1">
      <c r="A19" s="9" t="s">
        <v>2</v>
      </c>
      <c r="B19" s="9" t="s">
        <v>57</v>
      </c>
      <c r="C19" s="36">
        <v>48000</v>
      </c>
      <c r="D19" s="10">
        <f t="shared" si="0"/>
        <v>57600</v>
      </c>
      <c r="E19" s="113">
        <v>57500</v>
      </c>
      <c r="F19" s="75">
        <f t="shared" si="1"/>
        <v>46000</v>
      </c>
    </row>
    <row r="20" spans="1:6" ht="12.75">
      <c r="A20" s="9"/>
      <c r="B20" s="9"/>
      <c r="C20" s="36"/>
      <c r="D20" s="10">
        <f t="shared" si="0"/>
        <v>0</v>
      </c>
      <c r="E20" s="113"/>
      <c r="F20" s="75">
        <f t="shared" si="1"/>
        <v>0</v>
      </c>
    </row>
    <row r="21" spans="1:6" ht="38.25">
      <c r="A21" s="9" t="s">
        <v>144</v>
      </c>
      <c r="B21" s="9" t="s">
        <v>145</v>
      </c>
      <c r="C21" s="36">
        <v>21000</v>
      </c>
      <c r="D21" s="10">
        <f t="shared" si="0"/>
        <v>25200</v>
      </c>
      <c r="E21" s="113">
        <v>25000</v>
      </c>
      <c r="F21" s="75">
        <f t="shared" si="1"/>
        <v>20000</v>
      </c>
    </row>
    <row r="22" spans="1:6" ht="12.75">
      <c r="A22" s="9"/>
      <c r="B22" s="9"/>
      <c r="C22" s="36"/>
      <c r="D22" s="10">
        <f t="shared" si="0"/>
        <v>0</v>
      </c>
      <c r="E22" s="113"/>
      <c r="F22" s="75">
        <f t="shared" si="1"/>
        <v>0</v>
      </c>
    </row>
    <row r="23" spans="1:6" ht="25.5">
      <c r="A23" s="9" t="s">
        <v>3</v>
      </c>
      <c r="B23" s="9" t="s">
        <v>58</v>
      </c>
      <c r="C23" s="36">
        <v>32000</v>
      </c>
      <c r="D23" s="10">
        <f t="shared" si="0"/>
        <v>38400</v>
      </c>
      <c r="E23" s="113">
        <v>38500</v>
      </c>
      <c r="F23" s="75">
        <f t="shared" si="1"/>
        <v>30800</v>
      </c>
    </row>
    <row r="24" spans="1:6" ht="12.75">
      <c r="A24" s="9"/>
      <c r="B24" s="9"/>
      <c r="C24" s="36"/>
      <c r="D24" s="10">
        <f t="shared" si="0"/>
        <v>0</v>
      </c>
      <c r="E24" s="113"/>
      <c r="F24" s="75">
        <f t="shared" si="1"/>
        <v>0</v>
      </c>
    </row>
    <row r="25" spans="1:6" ht="27" customHeight="1">
      <c r="A25" s="9" t="s">
        <v>3</v>
      </c>
      <c r="B25" s="9" t="s">
        <v>60</v>
      </c>
      <c r="C25" s="40">
        <v>18000</v>
      </c>
      <c r="D25" s="10">
        <f t="shared" si="0"/>
        <v>21600</v>
      </c>
      <c r="E25" s="113">
        <v>21500</v>
      </c>
      <c r="F25" s="75">
        <f t="shared" si="1"/>
        <v>17200</v>
      </c>
    </row>
    <row r="26" spans="1:6" ht="12.75">
      <c r="A26" s="9"/>
      <c r="B26" s="9"/>
      <c r="C26" s="40"/>
      <c r="D26" s="10">
        <f t="shared" si="0"/>
        <v>0</v>
      </c>
      <c r="E26" s="113"/>
      <c r="F26" s="75">
        <f t="shared" si="1"/>
        <v>0</v>
      </c>
    </row>
    <row r="27" spans="1:6" ht="12.75">
      <c r="A27" s="9" t="s">
        <v>3</v>
      </c>
      <c r="B27" s="9" t="s">
        <v>59</v>
      </c>
      <c r="C27" s="40">
        <v>27000</v>
      </c>
      <c r="D27" s="10">
        <f t="shared" si="0"/>
        <v>32400</v>
      </c>
      <c r="E27" s="113">
        <v>32500</v>
      </c>
      <c r="F27" s="75">
        <f t="shared" si="1"/>
        <v>26000</v>
      </c>
    </row>
    <row r="28" spans="1:6" ht="12.75">
      <c r="A28" s="9"/>
      <c r="B28" s="9"/>
      <c r="C28" s="40"/>
      <c r="D28" s="10">
        <f t="shared" si="0"/>
        <v>0</v>
      </c>
      <c r="E28" s="113"/>
      <c r="F28" s="75">
        <f t="shared" si="1"/>
        <v>0</v>
      </c>
    </row>
    <row r="29" spans="1:6" ht="12.75">
      <c r="A29" s="9" t="s">
        <v>190</v>
      </c>
      <c r="B29" s="9" t="s">
        <v>64</v>
      </c>
      <c r="C29" s="40">
        <v>53000</v>
      </c>
      <c r="D29" s="10">
        <f t="shared" si="0"/>
        <v>63600</v>
      </c>
      <c r="E29" s="113">
        <v>63500</v>
      </c>
      <c r="F29" s="75">
        <f t="shared" si="1"/>
        <v>50800</v>
      </c>
    </row>
    <row r="30" spans="1:6" ht="12.75">
      <c r="A30" s="9"/>
      <c r="B30" s="9"/>
      <c r="C30" s="40"/>
      <c r="D30" s="10">
        <f t="shared" si="0"/>
        <v>0</v>
      </c>
      <c r="E30" s="113"/>
      <c r="F30" s="75">
        <f t="shared" si="1"/>
        <v>0</v>
      </c>
    </row>
    <row r="31" spans="1:6" ht="12.75">
      <c r="A31" s="9" t="s">
        <v>4</v>
      </c>
      <c r="B31" s="9" t="s">
        <v>55</v>
      </c>
      <c r="C31" s="40">
        <v>41000</v>
      </c>
      <c r="D31" s="10">
        <f t="shared" si="0"/>
        <v>49200</v>
      </c>
      <c r="E31" s="113">
        <v>49000</v>
      </c>
      <c r="F31" s="75">
        <f t="shared" si="1"/>
        <v>39200</v>
      </c>
    </row>
    <row r="32" spans="1:6" ht="12.75">
      <c r="A32" s="9"/>
      <c r="B32" s="9"/>
      <c r="C32" s="40"/>
      <c r="D32" s="10">
        <f t="shared" si="0"/>
        <v>0</v>
      </c>
      <c r="E32" s="113"/>
      <c r="F32" s="75">
        <f t="shared" si="1"/>
        <v>0</v>
      </c>
    </row>
    <row r="33" spans="1:6" ht="25.5">
      <c r="A33" s="9" t="s">
        <v>5</v>
      </c>
      <c r="B33" s="9" t="s">
        <v>58</v>
      </c>
      <c r="C33" s="40">
        <v>57800</v>
      </c>
      <c r="D33" s="10">
        <f t="shared" si="0"/>
        <v>69360</v>
      </c>
      <c r="E33" s="113">
        <v>69500</v>
      </c>
      <c r="F33" s="75">
        <f t="shared" si="1"/>
        <v>55600</v>
      </c>
    </row>
    <row r="34" spans="1:6" ht="12.75">
      <c r="A34" s="9"/>
      <c r="B34" s="9"/>
      <c r="C34" s="40"/>
      <c r="D34" s="10">
        <f t="shared" si="0"/>
        <v>0</v>
      </c>
      <c r="E34" s="113"/>
      <c r="F34" s="75">
        <f t="shared" si="1"/>
        <v>0</v>
      </c>
    </row>
    <row r="35" spans="1:6" ht="12.75">
      <c r="A35" s="9" t="s">
        <v>6</v>
      </c>
      <c r="B35" s="9" t="s">
        <v>56</v>
      </c>
      <c r="C35" s="40">
        <v>21000</v>
      </c>
      <c r="D35" s="10">
        <f t="shared" si="0"/>
        <v>25200</v>
      </c>
      <c r="E35" s="113">
        <v>25000</v>
      </c>
      <c r="F35" s="75">
        <f t="shared" si="1"/>
        <v>20000</v>
      </c>
    </row>
    <row r="36" spans="1:6" ht="12.75">
      <c r="A36" s="9"/>
      <c r="B36" s="11"/>
      <c r="C36" s="41"/>
      <c r="D36" s="10">
        <f t="shared" si="0"/>
        <v>0</v>
      </c>
      <c r="E36" s="113"/>
      <c r="F36" s="75">
        <f t="shared" si="1"/>
        <v>0</v>
      </c>
    </row>
    <row r="37" spans="1:6" ht="12.75">
      <c r="A37" s="9" t="s">
        <v>62</v>
      </c>
      <c r="B37" s="9" t="s">
        <v>63</v>
      </c>
      <c r="C37" s="40">
        <v>56800</v>
      </c>
      <c r="D37" s="10">
        <f t="shared" si="0"/>
        <v>68160</v>
      </c>
      <c r="E37" s="113">
        <v>68000</v>
      </c>
      <c r="F37" s="75">
        <f t="shared" si="1"/>
        <v>54400</v>
      </c>
    </row>
    <row r="38" spans="1:6" ht="12.75">
      <c r="A38" s="9"/>
      <c r="B38" s="5"/>
      <c r="C38" s="42"/>
      <c r="D38" s="10">
        <f t="shared" si="0"/>
        <v>0</v>
      </c>
      <c r="E38" s="113"/>
      <c r="F38" s="75">
        <f t="shared" si="1"/>
        <v>0</v>
      </c>
    </row>
    <row r="39" spans="1:6" ht="12.75">
      <c r="A39" s="9" t="s">
        <v>188</v>
      </c>
      <c r="B39" s="11" t="s">
        <v>189</v>
      </c>
      <c r="C39" s="45">
        <v>5300</v>
      </c>
      <c r="D39" s="10">
        <f t="shared" si="0"/>
        <v>6360</v>
      </c>
      <c r="E39" s="113">
        <v>6500</v>
      </c>
      <c r="F39" s="75">
        <f t="shared" si="1"/>
        <v>5200</v>
      </c>
    </row>
    <row r="40" spans="1:6" ht="12.75">
      <c r="A40" s="5"/>
      <c r="B40" s="11"/>
      <c r="C40" s="37"/>
      <c r="D40" s="10">
        <f t="shared" si="0"/>
        <v>0</v>
      </c>
      <c r="E40" s="113"/>
      <c r="F40" s="75">
        <f t="shared" si="1"/>
        <v>0</v>
      </c>
    </row>
    <row r="41" spans="1:6" ht="12.75">
      <c r="A41" s="5" t="s">
        <v>191</v>
      </c>
      <c r="B41" s="11" t="s">
        <v>192</v>
      </c>
      <c r="C41" s="45">
        <v>52500</v>
      </c>
      <c r="D41" s="10">
        <f t="shared" si="0"/>
        <v>63000</v>
      </c>
      <c r="E41" s="113">
        <v>63000</v>
      </c>
      <c r="F41" s="75">
        <f t="shared" si="1"/>
        <v>50400</v>
      </c>
    </row>
    <row r="42" spans="1:6" ht="12.75">
      <c r="A42" s="9"/>
      <c r="B42" s="11"/>
      <c r="C42" s="37"/>
      <c r="D42" s="10">
        <f t="shared" si="0"/>
        <v>0</v>
      </c>
      <c r="E42" s="113"/>
      <c r="F42" s="75">
        <f t="shared" si="1"/>
        <v>0</v>
      </c>
    </row>
    <row r="43" spans="1:6" ht="12.75">
      <c r="A43" s="9" t="s">
        <v>193</v>
      </c>
      <c r="B43" s="11" t="s">
        <v>194</v>
      </c>
      <c r="C43" s="45">
        <v>94500</v>
      </c>
      <c r="D43" s="10">
        <f t="shared" si="0"/>
        <v>113400</v>
      </c>
      <c r="E43" s="113">
        <v>113000</v>
      </c>
      <c r="F43" s="75">
        <f t="shared" si="1"/>
        <v>90400</v>
      </c>
    </row>
    <row r="44" spans="1:6" ht="12.75">
      <c r="A44" s="9"/>
      <c r="B44" s="11"/>
      <c r="C44" s="37"/>
      <c r="D44" s="10">
        <f t="shared" si="0"/>
        <v>0</v>
      </c>
      <c r="E44" s="113"/>
      <c r="F44" s="75">
        <f t="shared" si="1"/>
        <v>0</v>
      </c>
    </row>
    <row r="45" spans="1:6" ht="12.75">
      <c r="A45" s="43" t="s">
        <v>195</v>
      </c>
      <c r="B45" s="44" t="s">
        <v>198</v>
      </c>
      <c r="C45" s="45">
        <v>87200</v>
      </c>
      <c r="D45" s="10">
        <f t="shared" si="0"/>
        <v>104640</v>
      </c>
      <c r="E45" s="113">
        <v>104500</v>
      </c>
      <c r="F45" s="75">
        <f t="shared" si="1"/>
        <v>83600</v>
      </c>
    </row>
    <row r="46" spans="1:6" ht="12.75">
      <c r="A46" s="9"/>
      <c r="B46" s="11"/>
      <c r="C46" s="37"/>
      <c r="D46" s="10">
        <f t="shared" si="0"/>
        <v>0</v>
      </c>
      <c r="E46" s="113"/>
      <c r="F46" s="75">
        <f t="shared" si="1"/>
        <v>0</v>
      </c>
    </row>
    <row r="47" spans="1:6" ht="12.75">
      <c r="A47" s="43" t="s">
        <v>196</v>
      </c>
      <c r="B47" s="44" t="s">
        <v>197</v>
      </c>
      <c r="C47" s="45">
        <v>31500</v>
      </c>
      <c r="D47" s="10">
        <f t="shared" si="0"/>
        <v>37800</v>
      </c>
      <c r="E47" s="113">
        <v>38000</v>
      </c>
      <c r="F47" s="75">
        <f t="shared" si="1"/>
        <v>30400</v>
      </c>
    </row>
    <row r="48" spans="1:6" ht="12.75">
      <c r="A48" s="9"/>
      <c r="B48" s="11"/>
      <c r="C48" s="37"/>
      <c r="D48" s="10">
        <f t="shared" si="0"/>
        <v>0</v>
      </c>
      <c r="E48" s="113"/>
      <c r="F48" s="75">
        <f t="shared" si="1"/>
        <v>0</v>
      </c>
    </row>
    <row r="49" spans="1:6" ht="12.75">
      <c r="A49" s="43" t="s">
        <v>196</v>
      </c>
      <c r="B49" s="44" t="s">
        <v>197</v>
      </c>
      <c r="C49" s="45">
        <v>31500</v>
      </c>
      <c r="D49" s="10">
        <f t="shared" si="0"/>
        <v>37800</v>
      </c>
      <c r="E49" s="113">
        <v>38000</v>
      </c>
      <c r="F49" s="75">
        <f t="shared" si="1"/>
        <v>30400</v>
      </c>
    </row>
    <row r="50" spans="1:6" ht="12.75">
      <c r="A50" s="9"/>
      <c r="B50" s="11"/>
      <c r="C50" s="48"/>
      <c r="D50" s="10">
        <f t="shared" si="0"/>
        <v>0</v>
      </c>
      <c r="E50" s="113"/>
      <c r="F50" s="75">
        <f t="shared" si="1"/>
        <v>0</v>
      </c>
    </row>
    <row r="51" spans="1:6" ht="12.75">
      <c r="A51" s="9" t="s">
        <v>206</v>
      </c>
      <c r="B51" s="11" t="s">
        <v>207</v>
      </c>
      <c r="C51" s="47">
        <v>80000</v>
      </c>
      <c r="D51" s="10">
        <f t="shared" si="0"/>
        <v>96000</v>
      </c>
      <c r="E51" s="113">
        <v>96000</v>
      </c>
      <c r="F51" s="75">
        <f t="shared" si="1"/>
        <v>76800</v>
      </c>
    </row>
    <row r="52" spans="1:6" ht="12.75">
      <c r="A52" s="9"/>
      <c r="B52" s="11"/>
      <c r="C52" s="48"/>
      <c r="D52" s="10">
        <f t="shared" si="0"/>
        <v>0</v>
      </c>
      <c r="E52" s="113"/>
      <c r="F52" s="75">
        <f t="shared" si="1"/>
        <v>0</v>
      </c>
    </row>
    <row r="53" spans="1:6" ht="12.75">
      <c r="A53" s="9" t="s">
        <v>208</v>
      </c>
      <c r="B53" s="11" t="s">
        <v>207</v>
      </c>
      <c r="C53" s="47">
        <v>21000</v>
      </c>
      <c r="D53" s="10">
        <f t="shared" si="0"/>
        <v>25200</v>
      </c>
      <c r="E53" s="113">
        <v>25000</v>
      </c>
      <c r="F53" s="75">
        <f t="shared" si="1"/>
        <v>20000</v>
      </c>
    </row>
    <row r="54" spans="1:6" ht="12.75">
      <c r="A54" s="9"/>
      <c r="B54" s="11"/>
      <c r="C54" s="47"/>
      <c r="D54" s="10"/>
      <c r="E54" s="113"/>
      <c r="F54" s="75">
        <f t="shared" si="1"/>
        <v>0</v>
      </c>
    </row>
    <row r="55" spans="1:6" ht="25.5">
      <c r="A55" s="9" t="s">
        <v>254</v>
      </c>
      <c r="B55" s="11"/>
      <c r="C55" s="47">
        <v>240000</v>
      </c>
      <c r="D55" s="10">
        <f>(C55*20/100)+C55</f>
        <v>288000</v>
      </c>
      <c r="E55" s="113">
        <v>288000</v>
      </c>
      <c r="F55" s="75">
        <f t="shared" si="1"/>
        <v>230400</v>
      </c>
    </row>
    <row r="56" spans="1:6" ht="12.75">
      <c r="A56" s="9"/>
      <c r="B56" s="11"/>
      <c r="C56" s="47"/>
      <c r="D56" s="10"/>
      <c r="E56" s="113"/>
      <c r="F56" s="75">
        <f t="shared" si="1"/>
        <v>0</v>
      </c>
    </row>
    <row r="57" spans="1:6" ht="12.75">
      <c r="A57" s="9" t="s">
        <v>255</v>
      </c>
      <c r="B57" s="11"/>
      <c r="C57" s="47">
        <v>149000</v>
      </c>
      <c r="D57" s="10">
        <f>(C57*20/100)+C57</f>
        <v>178800</v>
      </c>
      <c r="E57" s="113">
        <v>179000</v>
      </c>
      <c r="F57" s="75">
        <f t="shared" si="1"/>
        <v>143200</v>
      </c>
    </row>
    <row r="58" spans="1:6" ht="12.75">
      <c r="A58" s="9"/>
      <c r="B58" s="11"/>
      <c r="C58" s="47"/>
      <c r="D58" s="10"/>
      <c r="E58" s="113"/>
      <c r="F58" s="75">
        <f t="shared" si="1"/>
        <v>0</v>
      </c>
    </row>
    <row r="59" spans="1:6" ht="25.5">
      <c r="A59" s="9" t="s">
        <v>256</v>
      </c>
      <c r="B59" s="11"/>
      <c r="C59" s="47">
        <v>64000</v>
      </c>
      <c r="D59" s="10">
        <f>(C59*20/100)+C59</f>
        <v>76800</v>
      </c>
      <c r="E59" s="113">
        <v>77000</v>
      </c>
      <c r="F59" s="75">
        <f t="shared" si="1"/>
        <v>61600</v>
      </c>
    </row>
    <row r="60" spans="1:6" ht="12.75">
      <c r="A60" s="9"/>
      <c r="B60" s="11"/>
      <c r="C60" s="47"/>
      <c r="D60" s="10"/>
      <c r="E60" s="113"/>
      <c r="F60" s="75">
        <f t="shared" si="1"/>
        <v>0</v>
      </c>
    </row>
    <row r="61" spans="1:6" ht="12.75">
      <c r="A61" s="9" t="s">
        <v>196</v>
      </c>
      <c r="B61" s="11" t="s">
        <v>260</v>
      </c>
      <c r="C61" s="47"/>
      <c r="D61" s="10"/>
      <c r="E61" s="113">
        <v>34000</v>
      </c>
      <c r="F61" s="75">
        <f t="shared" si="1"/>
        <v>27200</v>
      </c>
    </row>
    <row r="62" spans="1:6" ht="12.75">
      <c r="A62" s="9"/>
      <c r="B62" s="11"/>
      <c r="C62" s="47"/>
      <c r="D62" s="10"/>
      <c r="E62" s="113"/>
      <c r="F62" s="75">
        <f t="shared" si="1"/>
        <v>0</v>
      </c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</sheetData>
  <sheetProtection/>
  <mergeCells count="2">
    <mergeCell ref="A5:E5"/>
    <mergeCell ref="A4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6"/>
  <sheetViews>
    <sheetView zoomScale="110" zoomScaleNormal="110" zoomScalePageLayoutView="0" workbookViewId="0" topLeftCell="A1">
      <selection activeCell="G6" sqref="G6"/>
    </sheetView>
  </sheetViews>
  <sheetFormatPr defaultColWidth="9.140625" defaultRowHeight="12.75"/>
  <cols>
    <col min="1" max="1" width="23.57421875" style="8" customWidth="1"/>
    <col min="2" max="2" width="29.00390625" style="0" customWidth="1"/>
    <col min="3" max="3" width="11.57421875" style="0" customWidth="1"/>
    <col min="4" max="4" width="0.13671875" style="0" customWidth="1"/>
    <col min="5" max="5" width="10.421875" style="13" customWidth="1"/>
    <col min="6" max="6" width="11.421875" style="0" customWidth="1"/>
    <col min="7" max="7" width="13.421875" style="0" customWidth="1"/>
    <col min="9" max="9" width="9.140625" style="0" customWidth="1"/>
    <col min="10" max="10" width="0.2890625" style="0" hidden="1" customWidth="1"/>
    <col min="11" max="12" width="9.140625" style="0" hidden="1" customWidth="1"/>
  </cols>
  <sheetData>
    <row r="1" spans="1:5" ht="12.75">
      <c r="A1"/>
      <c r="E1"/>
    </row>
    <row r="2" spans="1:5" ht="12.75">
      <c r="A2"/>
      <c r="E2"/>
    </row>
    <row r="3" spans="1:5" ht="12.75">
      <c r="A3"/>
      <c r="E3"/>
    </row>
    <row r="4" spans="1:5" ht="12.75">
      <c r="A4" s="95" t="s">
        <v>288</v>
      </c>
      <c r="B4" s="96"/>
      <c r="C4" s="96"/>
      <c r="D4" s="96"/>
      <c r="E4" s="96"/>
    </row>
    <row r="5" spans="1:5" ht="30" customHeight="1">
      <c r="A5" s="100" t="s">
        <v>143</v>
      </c>
      <c r="B5" s="101"/>
      <c r="C5" s="101"/>
      <c r="D5" s="101"/>
      <c r="E5" s="101"/>
    </row>
    <row r="6" spans="1:7" s="8" customFormat="1" ht="42" customHeight="1">
      <c r="A6" s="32" t="s">
        <v>185</v>
      </c>
      <c r="B6" s="32" t="s">
        <v>184</v>
      </c>
      <c r="C6" s="35" t="s">
        <v>221</v>
      </c>
      <c r="D6" s="35" t="s">
        <v>220</v>
      </c>
      <c r="E6" s="54" t="s">
        <v>223</v>
      </c>
      <c r="F6" s="72" t="s">
        <v>275</v>
      </c>
      <c r="G6" s="114" t="s">
        <v>289</v>
      </c>
    </row>
    <row r="7" spans="1:12" ht="25.5">
      <c r="A7" s="9" t="s">
        <v>122</v>
      </c>
      <c r="B7" s="9" t="s">
        <v>67</v>
      </c>
      <c r="C7" s="36">
        <v>42000</v>
      </c>
      <c r="D7" s="10">
        <f>(C7*20/100)+C7</f>
        <v>50400</v>
      </c>
      <c r="E7" s="55">
        <v>50500</v>
      </c>
      <c r="F7" s="82">
        <f>E7-E7*20%</f>
        <v>40400</v>
      </c>
      <c r="G7" s="85">
        <f>E7+E7*5%</f>
        <v>53025</v>
      </c>
      <c r="J7" s="36">
        <v>42000</v>
      </c>
      <c r="K7" s="6">
        <f>J7/100*20</f>
        <v>8400</v>
      </c>
      <c r="L7" s="6">
        <f>J7+K7</f>
        <v>50400</v>
      </c>
    </row>
    <row r="8" spans="1:12" ht="25.5">
      <c r="A8" s="9" t="s">
        <v>123</v>
      </c>
      <c r="B8" s="9" t="s">
        <v>14</v>
      </c>
      <c r="C8" s="36">
        <v>17000</v>
      </c>
      <c r="D8" s="10">
        <f aca="true" t="shared" si="0" ref="D8:D36">(C8*20/100)+C8</f>
        <v>20400</v>
      </c>
      <c r="E8" s="55">
        <v>20500</v>
      </c>
      <c r="F8" s="82">
        <f aca="true" t="shared" si="1" ref="F8:F38">E8-E8*20%</f>
        <v>16400</v>
      </c>
      <c r="G8" s="85">
        <f aca="true" t="shared" si="2" ref="G8:G37">E8+E8*5%</f>
        <v>21525</v>
      </c>
      <c r="J8" s="36">
        <v>17000</v>
      </c>
      <c r="K8" s="6">
        <f aca="true" t="shared" si="3" ref="K8:K36">J8/100*20</f>
        <v>3400</v>
      </c>
      <c r="L8" s="6">
        <f aca="true" t="shared" si="4" ref="L8:L36">J8+K8</f>
        <v>20400</v>
      </c>
    </row>
    <row r="9" spans="1:12" ht="38.25">
      <c r="A9" s="9" t="s">
        <v>124</v>
      </c>
      <c r="B9" s="11" t="s">
        <v>160</v>
      </c>
      <c r="C9" s="49">
        <v>73500</v>
      </c>
      <c r="D9" s="10">
        <f t="shared" si="0"/>
        <v>88200</v>
      </c>
      <c r="E9" s="55">
        <v>88000</v>
      </c>
      <c r="F9" s="82">
        <f t="shared" si="1"/>
        <v>70400</v>
      </c>
      <c r="G9" s="85">
        <f t="shared" si="2"/>
        <v>92400</v>
      </c>
      <c r="J9" s="36">
        <v>73500</v>
      </c>
      <c r="K9" s="6">
        <f t="shared" si="3"/>
        <v>14700</v>
      </c>
      <c r="L9" s="6">
        <f t="shared" si="4"/>
        <v>88200</v>
      </c>
    </row>
    <row r="10" spans="1:12" ht="25.5">
      <c r="A10" s="9" t="s">
        <v>125</v>
      </c>
      <c r="B10" s="11" t="s">
        <v>55</v>
      </c>
      <c r="C10" s="36">
        <v>47300</v>
      </c>
      <c r="D10" s="10">
        <f t="shared" si="0"/>
        <v>56760</v>
      </c>
      <c r="E10" s="55">
        <v>56500</v>
      </c>
      <c r="F10" s="82">
        <f t="shared" si="1"/>
        <v>45200</v>
      </c>
      <c r="G10" s="85">
        <f t="shared" si="2"/>
        <v>59325</v>
      </c>
      <c r="J10" s="36">
        <v>47300</v>
      </c>
      <c r="K10" s="6">
        <f t="shared" si="3"/>
        <v>9460</v>
      </c>
      <c r="L10" s="6">
        <f t="shared" si="4"/>
        <v>56760</v>
      </c>
    </row>
    <row r="11" spans="1:12" ht="25.5">
      <c r="A11" s="9" t="s">
        <v>126</v>
      </c>
      <c r="B11" s="11" t="s">
        <v>161</v>
      </c>
      <c r="C11" s="36">
        <v>52500</v>
      </c>
      <c r="D11" s="10">
        <f t="shared" si="0"/>
        <v>63000</v>
      </c>
      <c r="E11" s="55">
        <v>63000</v>
      </c>
      <c r="F11" s="82">
        <f t="shared" si="1"/>
        <v>50400</v>
      </c>
      <c r="G11" s="85">
        <f t="shared" si="2"/>
        <v>66150</v>
      </c>
      <c r="J11" s="36">
        <v>52500</v>
      </c>
      <c r="K11" s="6">
        <f t="shared" si="3"/>
        <v>10500</v>
      </c>
      <c r="L11" s="6">
        <f t="shared" si="4"/>
        <v>63000</v>
      </c>
    </row>
    <row r="12" spans="1:12" ht="25.5">
      <c r="A12" s="9" t="s">
        <v>149</v>
      </c>
      <c r="B12" s="9" t="s">
        <v>55</v>
      </c>
      <c r="C12" s="36">
        <v>84000</v>
      </c>
      <c r="D12" s="10">
        <f t="shared" si="0"/>
        <v>100800</v>
      </c>
      <c r="E12" s="55">
        <v>100000</v>
      </c>
      <c r="F12" s="82">
        <f t="shared" si="1"/>
        <v>80000</v>
      </c>
      <c r="G12" s="85">
        <f t="shared" si="2"/>
        <v>105000</v>
      </c>
      <c r="J12" s="36">
        <v>84000</v>
      </c>
      <c r="K12" s="6">
        <f t="shared" si="3"/>
        <v>16800</v>
      </c>
      <c r="L12" s="6">
        <f t="shared" si="4"/>
        <v>100800</v>
      </c>
    </row>
    <row r="13" spans="1:12" ht="51">
      <c r="A13" s="9" t="s">
        <v>146</v>
      </c>
      <c r="B13" s="9" t="s">
        <v>147</v>
      </c>
      <c r="C13" s="49">
        <v>109200</v>
      </c>
      <c r="D13" s="10">
        <f t="shared" si="0"/>
        <v>131040</v>
      </c>
      <c r="E13" s="55">
        <v>131000</v>
      </c>
      <c r="F13" s="82">
        <f t="shared" si="1"/>
        <v>104800</v>
      </c>
      <c r="G13" s="85">
        <f t="shared" si="2"/>
        <v>137550</v>
      </c>
      <c r="J13" s="36">
        <v>109200</v>
      </c>
      <c r="K13" s="6">
        <f t="shared" si="3"/>
        <v>21840</v>
      </c>
      <c r="L13" s="6">
        <f t="shared" si="4"/>
        <v>131040</v>
      </c>
    </row>
    <row r="14" spans="1:12" ht="38.25">
      <c r="A14" s="9" t="s">
        <v>148</v>
      </c>
      <c r="B14" s="9" t="s">
        <v>66</v>
      </c>
      <c r="C14" s="36">
        <v>84000</v>
      </c>
      <c r="D14" s="10">
        <f t="shared" si="0"/>
        <v>100800</v>
      </c>
      <c r="E14" s="55">
        <v>100000</v>
      </c>
      <c r="F14" s="82">
        <f t="shared" si="1"/>
        <v>80000</v>
      </c>
      <c r="G14" s="85">
        <f t="shared" si="2"/>
        <v>105000</v>
      </c>
      <c r="J14" s="36">
        <v>84000</v>
      </c>
      <c r="K14" s="6">
        <f t="shared" si="3"/>
        <v>16800</v>
      </c>
      <c r="L14" s="6">
        <f t="shared" si="4"/>
        <v>100800</v>
      </c>
    </row>
    <row r="15" spans="1:12" ht="38.25">
      <c r="A15" s="9" t="s">
        <v>127</v>
      </c>
      <c r="B15" s="9" t="s">
        <v>66</v>
      </c>
      <c r="C15" s="36">
        <v>100000</v>
      </c>
      <c r="D15" s="10">
        <f t="shared" si="0"/>
        <v>120000</v>
      </c>
      <c r="E15" s="55">
        <v>120000</v>
      </c>
      <c r="F15" s="82">
        <f t="shared" si="1"/>
        <v>96000</v>
      </c>
      <c r="G15" s="85">
        <f t="shared" si="2"/>
        <v>126000</v>
      </c>
      <c r="J15" s="36">
        <v>100000</v>
      </c>
      <c r="K15" s="6">
        <f t="shared" si="3"/>
        <v>20000</v>
      </c>
      <c r="L15" s="6">
        <f t="shared" si="4"/>
        <v>120000</v>
      </c>
    </row>
    <row r="16" spans="1:12" ht="25.5">
      <c r="A16" s="9" t="s">
        <v>150</v>
      </c>
      <c r="B16" s="9" t="s">
        <v>66</v>
      </c>
      <c r="C16" s="36">
        <v>16000</v>
      </c>
      <c r="D16" s="10">
        <f t="shared" si="0"/>
        <v>19200</v>
      </c>
      <c r="E16" s="55">
        <v>19000</v>
      </c>
      <c r="F16" s="82">
        <f t="shared" si="1"/>
        <v>15200</v>
      </c>
      <c r="G16" s="85">
        <f t="shared" si="2"/>
        <v>19950</v>
      </c>
      <c r="J16" s="36">
        <v>16000</v>
      </c>
      <c r="K16" s="6">
        <f t="shared" si="3"/>
        <v>3200</v>
      </c>
      <c r="L16" s="6">
        <f t="shared" si="4"/>
        <v>19200</v>
      </c>
    </row>
    <row r="17" spans="1:12" ht="25.5">
      <c r="A17" s="43" t="s">
        <v>268</v>
      </c>
      <c r="B17" s="9"/>
      <c r="C17" s="36"/>
      <c r="D17" s="10"/>
      <c r="E17" s="55">
        <v>96000</v>
      </c>
      <c r="F17" s="82">
        <f t="shared" si="1"/>
        <v>76800</v>
      </c>
      <c r="G17" s="85">
        <f t="shared" si="2"/>
        <v>100800</v>
      </c>
      <c r="J17" s="36"/>
      <c r="K17" s="6"/>
      <c r="L17" s="6"/>
    </row>
    <row r="18" spans="1:12" ht="25.5">
      <c r="A18" s="9" t="s">
        <v>128</v>
      </c>
      <c r="B18" s="9" t="s">
        <v>154</v>
      </c>
      <c r="C18" s="49">
        <v>105000</v>
      </c>
      <c r="D18" s="10">
        <f t="shared" si="0"/>
        <v>126000</v>
      </c>
      <c r="E18" s="55">
        <v>126000</v>
      </c>
      <c r="F18" s="82">
        <f t="shared" si="1"/>
        <v>100800</v>
      </c>
      <c r="G18" s="85">
        <f t="shared" si="2"/>
        <v>132300</v>
      </c>
      <c r="J18" s="36">
        <v>105000</v>
      </c>
      <c r="K18" s="6">
        <f t="shared" si="3"/>
        <v>21000</v>
      </c>
      <c r="L18" s="6">
        <f t="shared" si="4"/>
        <v>126000</v>
      </c>
    </row>
    <row r="19" spans="1:12" ht="25.5">
      <c r="A19" s="9" t="s">
        <v>129</v>
      </c>
      <c r="B19" s="9" t="s">
        <v>216</v>
      </c>
      <c r="C19" s="49">
        <v>63000</v>
      </c>
      <c r="D19" s="10">
        <f t="shared" si="0"/>
        <v>75600</v>
      </c>
      <c r="E19" s="55">
        <v>76000</v>
      </c>
      <c r="F19" s="82">
        <f t="shared" si="1"/>
        <v>60800</v>
      </c>
      <c r="G19" s="85">
        <f t="shared" si="2"/>
        <v>79800</v>
      </c>
      <c r="J19" s="36">
        <v>63000</v>
      </c>
      <c r="K19" s="6">
        <f t="shared" si="3"/>
        <v>12600</v>
      </c>
      <c r="L19" s="6">
        <f t="shared" si="4"/>
        <v>75600</v>
      </c>
    </row>
    <row r="20" spans="1:12" ht="25.5">
      <c r="A20" s="9" t="s">
        <v>130</v>
      </c>
      <c r="B20" s="9" t="s">
        <v>158</v>
      </c>
      <c r="C20" s="36">
        <v>84000</v>
      </c>
      <c r="D20" s="10">
        <f t="shared" si="0"/>
        <v>100800</v>
      </c>
      <c r="E20" s="55">
        <v>100000</v>
      </c>
      <c r="F20" s="82">
        <f t="shared" si="1"/>
        <v>80000</v>
      </c>
      <c r="G20" s="85">
        <f t="shared" si="2"/>
        <v>105000</v>
      </c>
      <c r="J20" s="36">
        <v>84000</v>
      </c>
      <c r="K20" s="6">
        <f t="shared" si="3"/>
        <v>16800</v>
      </c>
      <c r="L20" s="6">
        <f t="shared" si="4"/>
        <v>100800</v>
      </c>
    </row>
    <row r="21" spans="1:12" ht="25.5">
      <c r="A21" s="9" t="s">
        <v>131</v>
      </c>
      <c r="B21" s="9" t="s">
        <v>153</v>
      </c>
      <c r="C21" s="49">
        <v>52500</v>
      </c>
      <c r="D21" s="10">
        <f t="shared" si="0"/>
        <v>63000</v>
      </c>
      <c r="E21" s="55">
        <v>63000</v>
      </c>
      <c r="F21" s="82">
        <f t="shared" si="1"/>
        <v>50400</v>
      </c>
      <c r="G21" s="85">
        <f t="shared" si="2"/>
        <v>66150</v>
      </c>
      <c r="J21" s="36">
        <v>52500</v>
      </c>
      <c r="K21" s="6">
        <f t="shared" si="3"/>
        <v>10500</v>
      </c>
      <c r="L21" s="6">
        <f t="shared" si="4"/>
        <v>63000</v>
      </c>
    </row>
    <row r="22" spans="1:12" ht="12.75">
      <c r="A22" s="9" t="s">
        <v>182</v>
      </c>
      <c r="B22" s="11" t="s">
        <v>152</v>
      </c>
      <c r="C22" s="49">
        <v>57800</v>
      </c>
      <c r="D22" s="10">
        <f t="shared" si="0"/>
        <v>69360</v>
      </c>
      <c r="E22" s="55">
        <v>69000</v>
      </c>
      <c r="F22" s="82">
        <f t="shared" si="1"/>
        <v>55200</v>
      </c>
      <c r="G22" s="85">
        <f t="shared" si="2"/>
        <v>72450</v>
      </c>
      <c r="J22" s="36">
        <v>57800</v>
      </c>
      <c r="K22" s="6">
        <f t="shared" si="3"/>
        <v>11560</v>
      </c>
      <c r="L22" s="6">
        <f t="shared" si="4"/>
        <v>69360</v>
      </c>
    </row>
    <row r="23" spans="1:12" ht="12.75">
      <c r="A23" s="9" t="s">
        <v>132</v>
      </c>
      <c r="B23" s="9" t="s">
        <v>9</v>
      </c>
      <c r="C23" s="36">
        <v>26300</v>
      </c>
      <c r="D23" s="10">
        <f t="shared" si="0"/>
        <v>31560</v>
      </c>
      <c r="E23" s="55">
        <v>31500</v>
      </c>
      <c r="F23" s="82">
        <f t="shared" si="1"/>
        <v>25200</v>
      </c>
      <c r="G23" s="85">
        <f t="shared" si="2"/>
        <v>33075</v>
      </c>
      <c r="J23" s="36">
        <v>26300</v>
      </c>
      <c r="K23" s="6">
        <f t="shared" si="3"/>
        <v>5260</v>
      </c>
      <c r="L23" s="6">
        <f t="shared" si="4"/>
        <v>31560</v>
      </c>
    </row>
    <row r="24" spans="1:12" ht="12.75">
      <c r="A24" s="9" t="s">
        <v>109</v>
      </c>
      <c r="B24" s="9" t="s">
        <v>65</v>
      </c>
      <c r="C24" s="36">
        <v>63000</v>
      </c>
      <c r="D24" s="10">
        <f t="shared" si="0"/>
        <v>75600</v>
      </c>
      <c r="E24" s="55">
        <v>75500</v>
      </c>
      <c r="F24" s="82">
        <f t="shared" si="1"/>
        <v>60400</v>
      </c>
      <c r="G24" s="85">
        <f t="shared" si="2"/>
        <v>79275</v>
      </c>
      <c r="J24" s="36">
        <v>63000</v>
      </c>
      <c r="K24" s="6">
        <f t="shared" si="3"/>
        <v>12600</v>
      </c>
      <c r="L24" s="6">
        <f t="shared" si="4"/>
        <v>75600</v>
      </c>
    </row>
    <row r="25" spans="1:12" ht="25.5">
      <c r="A25" s="9" t="s">
        <v>133</v>
      </c>
      <c r="B25" s="9" t="s">
        <v>10</v>
      </c>
      <c r="C25" s="49">
        <v>16800</v>
      </c>
      <c r="D25" s="10">
        <f t="shared" si="0"/>
        <v>20160</v>
      </c>
      <c r="E25" s="55">
        <v>20000</v>
      </c>
      <c r="F25" s="82">
        <f t="shared" si="1"/>
        <v>16000</v>
      </c>
      <c r="G25" s="85">
        <f t="shared" si="2"/>
        <v>21000</v>
      </c>
      <c r="J25" s="36">
        <v>16800</v>
      </c>
      <c r="K25" s="6">
        <f t="shared" si="3"/>
        <v>3360</v>
      </c>
      <c r="L25" s="6">
        <f t="shared" si="4"/>
        <v>20160</v>
      </c>
    </row>
    <row r="26" spans="1:12" ht="12.75">
      <c r="A26" s="9" t="s">
        <v>134</v>
      </c>
      <c r="B26" s="11" t="s">
        <v>10</v>
      </c>
      <c r="C26" s="49">
        <v>26300</v>
      </c>
      <c r="D26" s="10">
        <f t="shared" si="0"/>
        <v>31560</v>
      </c>
      <c r="E26" s="55">
        <v>32000</v>
      </c>
      <c r="F26" s="82">
        <f t="shared" si="1"/>
        <v>25600</v>
      </c>
      <c r="G26" s="85">
        <f t="shared" si="2"/>
        <v>33600</v>
      </c>
      <c r="J26" s="36">
        <v>26300</v>
      </c>
      <c r="K26" s="6">
        <f t="shared" si="3"/>
        <v>5260</v>
      </c>
      <c r="L26" s="6">
        <f t="shared" si="4"/>
        <v>31560</v>
      </c>
    </row>
    <row r="27" spans="1:12" ht="12.75">
      <c r="A27" s="9" t="s">
        <v>135</v>
      </c>
      <c r="B27" s="9" t="s">
        <v>56</v>
      </c>
      <c r="C27" s="36">
        <v>47300</v>
      </c>
      <c r="D27" s="10">
        <f t="shared" si="0"/>
        <v>56760</v>
      </c>
      <c r="E27" s="55">
        <v>57000</v>
      </c>
      <c r="F27" s="82">
        <f t="shared" si="1"/>
        <v>45600</v>
      </c>
      <c r="G27" s="85">
        <f t="shared" si="2"/>
        <v>59850</v>
      </c>
      <c r="J27" s="36">
        <v>47300</v>
      </c>
      <c r="K27" s="6">
        <f t="shared" si="3"/>
        <v>9460</v>
      </c>
      <c r="L27" s="6">
        <f t="shared" si="4"/>
        <v>56760</v>
      </c>
    </row>
    <row r="28" spans="1:12" ht="25.5">
      <c r="A28" s="9" t="s">
        <v>136</v>
      </c>
      <c r="B28" s="9" t="s">
        <v>65</v>
      </c>
      <c r="C28" s="36">
        <v>47300</v>
      </c>
      <c r="D28" s="10">
        <f t="shared" si="0"/>
        <v>56760</v>
      </c>
      <c r="E28" s="55">
        <v>57000</v>
      </c>
      <c r="F28" s="82">
        <f t="shared" si="1"/>
        <v>45600</v>
      </c>
      <c r="G28" s="85">
        <f t="shared" si="2"/>
        <v>59850</v>
      </c>
      <c r="J28" s="36">
        <v>47300</v>
      </c>
      <c r="K28" s="6">
        <f t="shared" si="3"/>
        <v>9460</v>
      </c>
      <c r="L28" s="6">
        <f t="shared" si="4"/>
        <v>56760</v>
      </c>
    </row>
    <row r="29" spans="1:12" ht="12.75">
      <c r="A29" s="9" t="s">
        <v>201</v>
      </c>
      <c r="B29" s="9" t="s">
        <v>202</v>
      </c>
      <c r="C29" s="36">
        <v>31500</v>
      </c>
      <c r="D29" s="10">
        <f t="shared" si="0"/>
        <v>37800</v>
      </c>
      <c r="E29" s="55">
        <v>38000</v>
      </c>
      <c r="F29" s="82">
        <f t="shared" si="1"/>
        <v>30400</v>
      </c>
      <c r="G29" s="85">
        <f t="shared" si="2"/>
        <v>39900</v>
      </c>
      <c r="J29" s="36">
        <v>31500</v>
      </c>
      <c r="K29" s="6">
        <f t="shared" si="3"/>
        <v>6300</v>
      </c>
      <c r="L29" s="6">
        <f t="shared" si="4"/>
        <v>37800</v>
      </c>
    </row>
    <row r="30" spans="1:12" ht="25.5">
      <c r="A30" s="9" t="s">
        <v>137</v>
      </c>
      <c r="B30" s="9" t="s">
        <v>65</v>
      </c>
      <c r="C30" s="36">
        <v>52500</v>
      </c>
      <c r="D30" s="10">
        <f t="shared" si="0"/>
        <v>63000</v>
      </c>
      <c r="E30" s="55">
        <v>63000</v>
      </c>
      <c r="F30" s="82">
        <f t="shared" si="1"/>
        <v>50400</v>
      </c>
      <c r="G30" s="85">
        <f t="shared" si="2"/>
        <v>66150</v>
      </c>
      <c r="J30" s="36">
        <v>52500</v>
      </c>
      <c r="K30" s="6">
        <f t="shared" si="3"/>
        <v>10500</v>
      </c>
      <c r="L30" s="6">
        <f t="shared" si="4"/>
        <v>63000</v>
      </c>
    </row>
    <row r="31" spans="1:12" ht="38.25">
      <c r="A31" s="9" t="s">
        <v>138</v>
      </c>
      <c r="B31" s="11" t="s">
        <v>55</v>
      </c>
      <c r="C31" s="36">
        <v>84000</v>
      </c>
      <c r="D31" s="10">
        <f t="shared" si="0"/>
        <v>100800</v>
      </c>
      <c r="E31" s="55">
        <v>100000</v>
      </c>
      <c r="F31" s="82">
        <f t="shared" si="1"/>
        <v>80000</v>
      </c>
      <c r="G31" s="85">
        <f t="shared" si="2"/>
        <v>105000</v>
      </c>
      <c r="J31" s="36">
        <v>84000</v>
      </c>
      <c r="K31" s="6">
        <f t="shared" si="3"/>
        <v>16800</v>
      </c>
      <c r="L31" s="6">
        <f t="shared" si="4"/>
        <v>100800</v>
      </c>
    </row>
    <row r="32" spans="1:12" ht="12.75">
      <c r="A32" s="9" t="s">
        <v>139</v>
      </c>
      <c r="B32" s="9" t="s">
        <v>156</v>
      </c>
      <c r="C32" s="36">
        <v>56800</v>
      </c>
      <c r="D32" s="10">
        <f t="shared" si="0"/>
        <v>68160</v>
      </c>
      <c r="E32" s="55">
        <v>68000</v>
      </c>
      <c r="F32" s="82">
        <f t="shared" si="1"/>
        <v>54400</v>
      </c>
      <c r="G32" s="85">
        <f t="shared" si="2"/>
        <v>71400</v>
      </c>
      <c r="J32" s="36">
        <v>56800</v>
      </c>
      <c r="K32" s="6">
        <f t="shared" si="3"/>
        <v>11360</v>
      </c>
      <c r="L32" s="6">
        <f t="shared" si="4"/>
        <v>68160</v>
      </c>
    </row>
    <row r="33" spans="1:12" ht="25.5">
      <c r="A33" s="9" t="s">
        <v>140</v>
      </c>
      <c r="B33" s="9" t="s">
        <v>155</v>
      </c>
      <c r="C33" s="36">
        <v>105000</v>
      </c>
      <c r="D33" s="10">
        <f t="shared" si="0"/>
        <v>126000</v>
      </c>
      <c r="E33" s="55">
        <v>126000</v>
      </c>
      <c r="F33" s="82">
        <f t="shared" si="1"/>
        <v>100800</v>
      </c>
      <c r="G33" s="85">
        <f t="shared" si="2"/>
        <v>132300</v>
      </c>
      <c r="J33" s="36">
        <v>105000</v>
      </c>
      <c r="K33" s="6">
        <f t="shared" si="3"/>
        <v>21000</v>
      </c>
      <c r="L33" s="6">
        <f t="shared" si="4"/>
        <v>126000</v>
      </c>
    </row>
    <row r="34" spans="1:12" ht="25.5">
      <c r="A34" s="9" t="s">
        <v>140</v>
      </c>
      <c r="B34" s="9" t="s">
        <v>157</v>
      </c>
      <c r="C34" s="49">
        <v>105000</v>
      </c>
      <c r="D34" s="10">
        <f t="shared" si="0"/>
        <v>126000</v>
      </c>
      <c r="E34" s="55">
        <v>126000</v>
      </c>
      <c r="F34" s="82">
        <f t="shared" si="1"/>
        <v>100800</v>
      </c>
      <c r="G34" s="85">
        <f t="shared" si="2"/>
        <v>132300</v>
      </c>
      <c r="J34" s="36">
        <v>105000</v>
      </c>
      <c r="K34" s="6">
        <f t="shared" si="3"/>
        <v>21000</v>
      </c>
      <c r="L34" s="6">
        <f t="shared" si="4"/>
        <v>126000</v>
      </c>
    </row>
    <row r="35" spans="1:12" ht="12.75">
      <c r="A35" s="9" t="s">
        <v>141</v>
      </c>
      <c r="B35" s="9" t="s">
        <v>159</v>
      </c>
      <c r="C35" s="36">
        <v>31500</v>
      </c>
      <c r="D35" s="10">
        <f t="shared" si="0"/>
        <v>37800</v>
      </c>
      <c r="E35" s="55">
        <v>27500</v>
      </c>
      <c r="F35" s="82">
        <f t="shared" si="1"/>
        <v>22000</v>
      </c>
      <c r="G35" s="85">
        <f t="shared" si="2"/>
        <v>28875</v>
      </c>
      <c r="J35" s="36">
        <v>31500</v>
      </c>
      <c r="K35" s="6">
        <f t="shared" si="3"/>
        <v>6300</v>
      </c>
      <c r="L35" s="6">
        <f t="shared" si="4"/>
        <v>37800</v>
      </c>
    </row>
    <row r="36" spans="1:12" ht="25.5">
      <c r="A36" s="9" t="s">
        <v>142</v>
      </c>
      <c r="B36" s="9" t="s">
        <v>158</v>
      </c>
      <c r="C36" s="36">
        <v>52500</v>
      </c>
      <c r="D36" s="10">
        <f t="shared" si="0"/>
        <v>63000</v>
      </c>
      <c r="E36" s="55">
        <v>63000</v>
      </c>
      <c r="F36" s="82">
        <f t="shared" si="1"/>
        <v>50400</v>
      </c>
      <c r="G36" s="85">
        <f t="shared" si="2"/>
        <v>66150</v>
      </c>
      <c r="J36" s="36">
        <v>52500</v>
      </c>
      <c r="K36" s="6">
        <f t="shared" si="3"/>
        <v>10500</v>
      </c>
      <c r="L36" s="6">
        <f t="shared" si="4"/>
        <v>63000</v>
      </c>
    </row>
    <row r="37" spans="1:7" s="28" customFormat="1" ht="12.75">
      <c r="A37" s="9" t="s">
        <v>278</v>
      </c>
      <c r="B37" s="5" t="s">
        <v>279</v>
      </c>
      <c r="C37" s="11"/>
      <c r="D37" s="11"/>
      <c r="E37" s="78">
        <v>82000</v>
      </c>
      <c r="F37" s="82">
        <f t="shared" si="1"/>
        <v>65600</v>
      </c>
      <c r="G37" s="85">
        <f t="shared" si="2"/>
        <v>86100</v>
      </c>
    </row>
    <row r="38" spans="1:7" s="28" customFormat="1" ht="12.75">
      <c r="A38" s="9" t="s">
        <v>281</v>
      </c>
      <c r="B38" s="5" t="s">
        <v>282</v>
      </c>
      <c r="C38" s="11"/>
      <c r="D38" s="11"/>
      <c r="E38" s="78">
        <v>70000</v>
      </c>
      <c r="F38" s="82">
        <f t="shared" si="1"/>
        <v>56000</v>
      </c>
      <c r="G38" s="86">
        <f>E38+E38*5%</f>
        <v>73500</v>
      </c>
    </row>
    <row r="39" spans="1:7" s="28" customFormat="1" ht="12.75">
      <c r="A39" s="29"/>
      <c r="C39" s="12"/>
      <c r="D39" s="12"/>
      <c r="E39" s="30"/>
      <c r="F39" s="2"/>
      <c r="G39" s="11"/>
    </row>
    <row r="40" spans="1:6" s="28" customFormat="1" ht="12.75">
      <c r="A40" s="29"/>
      <c r="C40" s="12"/>
      <c r="D40" s="12"/>
      <c r="E40" s="30"/>
      <c r="F40" s="2"/>
    </row>
    <row r="41" spans="1:6" s="28" customFormat="1" ht="12.75">
      <c r="A41" s="27"/>
      <c r="C41" s="12"/>
      <c r="D41" s="12"/>
      <c r="E41" s="30"/>
      <c r="F41" s="2"/>
    </row>
    <row r="42" spans="1:6" s="28" customFormat="1" ht="12.75">
      <c r="A42" s="27"/>
      <c r="C42" s="12"/>
      <c r="D42" s="12"/>
      <c r="E42" s="30"/>
      <c r="F42" s="2"/>
    </row>
    <row r="43" spans="1:6" s="28" customFormat="1" ht="12.75">
      <c r="A43" s="27"/>
      <c r="C43" s="12"/>
      <c r="D43" s="12"/>
      <c r="E43" s="30"/>
      <c r="F43" s="2"/>
    </row>
    <row r="44" spans="1:6" s="28" customFormat="1" ht="12.75">
      <c r="A44" s="27"/>
      <c r="C44" s="12"/>
      <c r="D44" s="12"/>
      <c r="E44" s="30"/>
      <c r="F44" s="2"/>
    </row>
    <row r="45" spans="1:6" s="28" customFormat="1" ht="12.75">
      <c r="A45" s="27"/>
      <c r="C45" s="12"/>
      <c r="D45" s="12"/>
      <c r="E45" s="30"/>
      <c r="F45" s="2"/>
    </row>
    <row r="46" spans="1:6" s="28" customFormat="1" ht="12.75">
      <c r="A46" s="27"/>
      <c r="C46" s="12"/>
      <c r="D46" s="12"/>
      <c r="E46" s="30"/>
      <c r="F46" s="2"/>
    </row>
    <row r="47" spans="1:6" s="28" customFormat="1" ht="12.75">
      <c r="A47" s="27"/>
      <c r="C47" s="12"/>
      <c r="D47" s="12"/>
      <c r="E47" s="30"/>
      <c r="F47" s="2"/>
    </row>
    <row r="48" spans="1:6" s="28" customFormat="1" ht="12.75">
      <c r="A48" s="27"/>
      <c r="C48" s="12"/>
      <c r="D48" s="12"/>
      <c r="E48" s="30"/>
      <c r="F48" s="2"/>
    </row>
    <row r="49" spans="1:6" s="28" customFormat="1" ht="12.75">
      <c r="A49" s="27"/>
      <c r="C49" s="12"/>
      <c r="D49" s="12"/>
      <c r="E49" s="30"/>
      <c r="F49" s="2"/>
    </row>
    <row r="50" spans="1:6" s="28" customFormat="1" ht="12.75">
      <c r="A50" s="27"/>
      <c r="C50" s="12"/>
      <c r="D50" s="12"/>
      <c r="E50" s="30"/>
      <c r="F50" s="2"/>
    </row>
    <row r="51" spans="1:6" s="28" customFormat="1" ht="12.75">
      <c r="A51" s="27"/>
      <c r="C51" s="12"/>
      <c r="D51" s="12"/>
      <c r="E51" s="30"/>
      <c r="F51" s="2"/>
    </row>
    <row r="52" spans="1:6" s="28" customFormat="1" ht="12.75">
      <c r="A52" s="27"/>
      <c r="C52" s="12"/>
      <c r="D52" s="12"/>
      <c r="E52" s="30"/>
      <c r="F52" s="2"/>
    </row>
    <row r="53" spans="1:6" s="28" customFormat="1" ht="12.75">
      <c r="A53" s="27"/>
      <c r="C53" s="12"/>
      <c r="D53" s="12"/>
      <c r="E53" s="30"/>
      <c r="F53" s="2"/>
    </row>
    <row r="54" spans="1:6" s="28" customFormat="1" ht="12.75">
      <c r="A54" s="27"/>
      <c r="C54" s="12"/>
      <c r="D54" s="12"/>
      <c r="E54" s="30"/>
      <c r="F54" s="2"/>
    </row>
    <row r="55" spans="1:6" s="28" customFormat="1" ht="12.75">
      <c r="A55" s="27"/>
      <c r="E55" s="2"/>
      <c r="F55" s="2"/>
    </row>
    <row r="56" spans="1:6" s="28" customFormat="1" ht="12.75">
      <c r="A56" s="27"/>
      <c r="E56" s="2"/>
      <c r="F56" s="2"/>
    </row>
    <row r="57" spans="1:6" s="28" customFormat="1" ht="12.75">
      <c r="A57" s="27"/>
      <c r="E57" s="2"/>
      <c r="F57" s="2"/>
    </row>
    <row r="58" spans="1:6" s="28" customFormat="1" ht="12.75">
      <c r="A58" s="27"/>
      <c r="E58" s="2"/>
      <c r="F58" s="2"/>
    </row>
    <row r="59" spans="1:6" s="28" customFormat="1" ht="12.75">
      <c r="A59" s="27"/>
      <c r="E59" s="2"/>
      <c r="F59" s="2"/>
    </row>
    <row r="60" spans="1:6" s="28" customFormat="1" ht="12.75">
      <c r="A60" s="27"/>
      <c r="E60" s="2"/>
      <c r="F60" s="2"/>
    </row>
    <row r="61" spans="1:6" s="28" customFormat="1" ht="12.75">
      <c r="A61" s="27"/>
      <c r="E61" s="2"/>
      <c r="F61" s="2"/>
    </row>
    <row r="62" spans="1:6" s="28" customFormat="1" ht="12.75">
      <c r="A62" s="27"/>
      <c r="E62" s="2"/>
      <c r="F62" s="2"/>
    </row>
    <row r="63" spans="1:6" s="28" customFormat="1" ht="12.75">
      <c r="A63" s="27"/>
      <c r="E63" s="2"/>
      <c r="F63" s="2"/>
    </row>
    <row r="64" spans="1:6" s="28" customFormat="1" ht="12.75">
      <c r="A64" s="27"/>
      <c r="E64" s="2"/>
      <c r="F64" s="2"/>
    </row>
    <row r="65" spans="1:6" s="28" customFormat="1" ht="12.75">
      <c r="A65" s="27"/>
      <c r="E65" s="2"/>
      <c r="F65" s="2"/>
    </row>
    <row r="66" spans="1:6" s="28" customFormat="1" ht="12.75">
      <c r="A66" s="27"/>
      <c r="E66" s="2"/>
      <c r="F66" s="2"/>
    </row>
    <row r="67" spans="1:6" s="28" customFormat="1" ht="12.75">
      <c r="A67" s="27"/>
      <c r="E67" s="2"/>
      <c r="F67" s="2"/>
    </row>
    <row r="68" spans="1:6" s="28" customFormat="1" ht="12.75">
      <c r="A68" s="27"/>
      <c r="E68" s="2"/>
      <c r="F68" s="2"/>
    </row>
    <row r="69" spans="1:6" s="28" customFormat="1" ht="12.75">
      <c r="A69" s="27"/>
      <c r="E69" s="2"/>
      <c r="F69" s="2"/>
    </row>
    <row r="70" spans="1:6" s="28" customFormat="1" ht="12.75">
      <c r="A70" s="27"/>
      <c r="E70" s="2"/>
      <c r="F70" s="2"/>
    </row>
    <row r="71" spans="1:6" s="28" customFormat="1" ht="12.75">
      <c r="A71" s="27"/>
      <c r="E71" s="2"/>
      <c r="F71" s="2"/>
    </row>
    <row r="72" spans="1:6" s="28" customFormat="1" ht="12.75">
      <c r="A72" s="27"/>
      <c r="E72" s="2"/>
      <c r="F72" s="2"/>
    </row>
    <row r="73" spans="1:6" s="28" customFormat="1" ht="12.75">
      <c r="A73" s="27"/>
      <c r="E73" s="2"/>
      <c r="F73" s="2"/>
    </row>
    <row r="74" spans="1:6" s="28" customFormat="1" ht="12.75">
      <c r="A74" s="27"/>
      <c r="E74" s="2"/>
      <c r="F74" s="2"/>
    </row>
    <row r="75" spans="1:6" s="28" customFormat="1" ht="12.75">
      <c r="A75" s="27"/>
      <c r="E75" s="2"/>
      <c r="F75" s="2"/>
    </row>
    <row r="76" spans="1:6" s="28" customFormat="1" ht="12.75">
      <c r="A76" s="27"/>
      <c r="E76" s="2"/>
      <c r="F76" s="2"/>
    </row>
    <row r="77" spans="1:6" s="28" customFormat="1" ht="12.75">
      <c r="A77" s="27"/>
      <c r="E77" s="2"/>
      <c r="F77" s="2"/>
    </row>
    <row r="78" spans="1:6" s="28" customFormat="1" ht="12.75">
      <c r="A78" s="27"/>
      <c r="E78" s="2"/>
      <c r="F78" s="2"/>
    </row>
    <row r="79" spans="1:6" s="28" customFormat="1" ht="12.75">
      <c r="A79" s="27"/>
      <c r="E79" s="2"/>
      <c r="F79" s="2"/>
    </row>
    <row r="80" spans="1:6" s="28" customFormat="1" ht="12.75">
      <c r="A80" s="27"/>
      <c r="E80" s="2"/>
      <c r="F80" s="2"/>
    </row>
    <row r="81" spans="1:6" s="28" customFormat="1" ht="12.75">
      <c r="A81" s="27"/>
      <c r="E81" s="2"/>
      <c r="F81" s="2"/>
    </row>
    <row r="82" spans="1:6" s="28" customFormat="1" ht="12.75">
      <c r="A82" s="27"/>
      <c r="E82" s="2"/>
      <c r="F82" s="2"/>
    </row>
    <row r="83" spans="1:6" s="28" customFormat="1" ht="12.75">
      <c r="A83" s="27"/>
      <c r="E83" s="2"/>
      <c r="F83" s="2"/>
    </row>
    <row r="84" spans="1:6" s="28" customFormat="1" ht="12.75">
      <c r="A84" s="27"/>
      <c r="E84" s="2"/>
      <c r="F84" s="2"/>
    </row>
    <row r="85" spans="1:6" s="28" customFormat="1" ht="12.75">
      <c r="A85" s="27"/>
      <c r="E85" s="2"/>
      <c r="F85" s="2"/>
    </row>
    <row r="86" spans="1:6" s="28" customFormat="1" ht="12.75">
      <c r="A86" s="27"/>
      <c r="E86" s="2"/>
      <c r="F86" s="2"/>
    </row>
    <row r="87" spans="1:6" s="28" customFormat="1" ht="12.75">
      <c r="A87" s="27"/>
      <c r="E87" s="2"/>
      <c r="F87" s="2"/>
    </row>
    <row r="88" spans="1:6" s="28" customFormat="1" ht="12.75">
      <c r="A88" s="27"/>
      <c r="E88" s="2"/>
      <c r="F88" s="2"/>
    </row>
    <row r="89" spans="1:6" s="28" customFormat="1" ht="12.75">
      <c r="A89" s="27"/>
      <c r="E89" s="2"/>
      <c r="F89" s="2"/>
    </row>
    <row r="90" spans="1:6" s="28" customFormat="1" ht="12.75">
      <c r="A90" s="27"/>
      <c r="E90" s="2"/>
      <c r="F90" s="2"/>
    </row>
    <row r="91" spans="1:6" s="28" customFormat="1" ht="12.75">
      <c r="A91" s="27"/>
      <c r="E91" s="2"/>
      <c r="F91" s="2"/>
    </row>
    <row r="92" spans="1:6" s="28" customFormat="1" ht="12.75">
      <c r="A92" s="27"/>
      <c r="E92" s="2"/>
      <c r="F92" s="2"/>
    </row>
    <row r="93" spans="1:6" s="28" customFormat="1" ht="12.75">
      <c r="A93" s="27"/>
      <c r="E93" s="2"/>
      <c r="F93" s="2"/>
    </row>
    <row r="94" spans="1:6" s="28" customFormat="1" ht="12.75">
      <c r="A94" s="27"/>
      <c r="E94" s="2"/>
      <c r="F94" s="2"/>
    </row>
    <row r="95" spans="1:6" s="28" customFormat="1" ht="12.75">
      <c r="A95" s="27"/>
      <c r="E95" s="2"/>
      <c r="F95" s="2"/>
    </row>
    <row r="96" spans="1:6" s="28" customFormat="1" ht="12.75">
      <c r="A96" s="27"/>
      <c r="E96" s="2"/>
      <c r="F96" s="2"/>
    </row>
    <row r="97" spans="1:6" s="28" customFormat="1" ht="12.75">
      <c r="A97" s="27"/>
      <c r="E97" s="2"/>
      <c r="F97" s="2"/>
    </row>
    <row r="98" spans="1:6" s="28" customFormat="1" ht="12.75">
      <c r="A98" s="27"/>
      <c r="E98" s="2"/>
      <c r="F98" s="2"/>
    </row>
    <row r="99" spans="1:6" s="28" customFormat="1" ht="12.75">
      <c r="A99" s="27"/>
      <c r="E99" s="2"/>
      <c r="F99" s="2"/>
    </row>
    <row r="100" spans="1:6" s="28" customFormat="1" ht="12.75">
      <c r="A100" s="27"/>
      <c r="E100" s="2"/>
      <c r="F100" s="2"/>
    </row>
    <row r="101" spans="1:6" s="28" customFormat="1" ht="12.75">
      <c r="A101" s="27"/>
      <c r="E101" s="2"/>
      <c r="F101" s="2"/>
    </row>
    <row r="102" spans="1:6" s="28" customFormat="1" ht="12.75">
      <c r="A102" s="27"/>
      <c r="E102" s="2"/>
      <c r="F102" s="2"/>
    </row>
    <row r="103" spans="1:6" s="28" customFormat="1" ht="12.75">
      <c r="A103" s="27"/>
      <c r="E103" s="2"/>
      <c r="F103" s="2"/>
    </row>
    <row r="104" spans="1:6" s="28" customFormat="1" ht="12.75">
      <c r="A104" s="27"/>
      <c r="E104" s="2"/>
      <c r="F104" s="2"/>
    </row>
    <row r="105" spans="1:6" s="28" customFormat="1" ht="12.75">
      <c r="A105" s="27"/>
      <c r="E105" s="2"/>
      <c r="F105" s="2"/>
    </row>
    <row r="106" spans="1:6" s="28" customFormat="1" ht="12.75">
      <c r="A106" s="27"/>
      <c r="E106" s="2"/>
      <c r="F106" s="2"/>
    </row>
    <row r="107" spans="1:5" s="28" customFormat="1" ht="12.75">
      <c r="A107" s="27"/>
      <c r="E107" s="7"/>
    </row>
    <row r="108" spans="1:5" s="28" customFormat="1" ht="12.75">
      <c r="A108" s="27"/>
      <c r="E108" s="7"/>
    </row>
    <row r="109" spans="1:5" s="28" customFormat="1" ht="12.75">
      <c r="A109" s="27"/>
      <c r="E109" s="7"/>
    </row>
    <row r="110" spans="1:5" s="28" customFormat="1" ht="12.75">
      <c r="A110" s="27"/>
      <c r="E110" s="7"/>
    </row>
    <row r="111" spans="1:5" s="28" customFormat="1" ht="12.75">
      <c r="A111" s="27"/>
      <c r="E111" s="7"/>
    </row>
    <row r="112" spans="1:5" s="28" customFormat="1" ht="12.75">
      <c r="A112" s="27"/>
      <c r="E112" s="7"/>
    </row>
    <row r="113" spans="1:5" s="28" customFormat="1" ht="12.75">
      <c r="A113" s="27"/>
      <c r="E113" s="7"/>
    </row>
    <row r="114" spans="1:5" s="28" customFormat="1" ht="12.75">
      <c r="A114" s="27"/>
      <c r="E114" s="7"/>
    </row>
    <row r="115" spans="1:5" s="28" customFormat="1" ht="12.75">
      <c r="A115" s="27"/>
      <c r="E115" s="7"/>
    </row>
    <row r="116" spans="1:5" s="28" customFormat="1" ht="12.75">
      <c r="A116" s="27"/>
      <c r="E116" s="7"/>
    </row>
  </sheetData>
  <sheetProtection/>
  <mergeCells count="2">
    <mergeCell ref="A5:E5"/>
    <mergeCell ref="A4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R307"/>
  <sheetViews>
    <sheetView zoomScalePageLayoutView="0" workbookViewId="0" topLeftCell="A1">
      <pane xSplit="2" ySplit="6" topLeftCell="C8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1" sqref="J1:K16384"/>
    </sheetView>
  </sheetViews>
  <sheetFormatPr defaultColWidth="9.140625" defaultRowHeight="12.75"/>
  <cols>
    <col min="1" max="1" width="5.00390625" style="16" customWidth="1"/>
    <col min="2" max="2" width="18.28125" style="15" customWidth="1"/>
    <col min="3" max="3" width="20.421875" style="15" customWidth="1"/>
    <col min="4" max="4" width="21.00390625" style="15" customWidth="1"/>
    <col min="5" max="5" width="19.140625" style="22" customWidth="1"/>
    <col min="6" max="6" width="12.28125" style="16" customWidth="1"/>
    <col min="7" max="7" width="6.28125" style="16" hidden="1" customWidth="1"/>
    <col min="8" max="8" width="11.8515625" style="16" customWidth="1"/>
    <col min="9" max="9" width="12.28125" style="16" customWidth="1"/>
    <col min="10" max="11" width="20.8515625" style="16" customWidth="1"/>
    <col min="12" max="12" width="9.8515625" style="16" hidden="1" customWidth="1"/>
    <col min="13" max="13" width="9.140625" style="16" hidden="1" customWidth="1"/>
    <col min="14" max="14" width="9.8515625" style="16" hidden="1" customWidth="1"/>
    <col min="15" max="16384" width="9.140625" style="16" customWidth="1"/>
  </cols>
  <sheetData>
    <row r="1" ht="12.75"/>
    <row r="2" ht="12.75"/>
    <row r="3" ht="12.75"/>
    <row r="4" spans="1:5" ht="12.75">
      <c r="A4" s="95" t="s">
        <v>290</v>
      </c>
      <c r="B4" s="96"/>
      <c r="C4" s="96"/>
      <c r="D4" s="96"/>
      <c r="E4" s="96"/>
    </row>
    <row r="5" spans="1:5" ht="24.75" customHeight="1">
      <c r="A5" s="109" t="s">
        <v>11</v>
      </c>
      <c r="B5" s="109"/>
      <c r="C5" s="109"/>
      <c r="D5" s="109"/>
      <c r="E5" s="109"/>
    </row>
    <row r="6" spans="1:10" ht="60">
      <c r="A6" s="19"/>
      <c r="B6" s="33" t="s">
        <v>185</v>
      </c>
      <c r="C6" s="110" t="s">
        <v>187</v>
      </c>
      <c r="D6" s="111"/>
      <c r="E6" s="32" t="s">
        <v>184</v>
      </c>
      <c r="F6" s="38" t="s">
        <v>217</v>
      </c>
      <c r="G6" s="38" t="s">
        <v>218</v>
      </c>
      <c r="H6" s="51" t="s">
        <v>219</v>
      </c>
      <c r="I6" s="76" t="s">
        <v>276</v>
      </c>
      <c r="J6" s="115" t="s">
        <v>289</v>
      </c>
    </row>
    <row r="7" spans="1:14" ht="14.25">
      <c r="A7" s="19">
        <v>1</v>
      </c>
      <c r="B7" s="14" t="s">
        <v>172</v>
      </c>
      <c r="C7" s="14" t="s">
        <v>173</v>
      </c>
      <c r="D7" s="14"/>
      <c r="E7" s="23" t="s">
        <v>178</v>
      </c>
      <c r="F7" s="39">
        <v>8500</v>
      </c>
      <c r="G7" s="20">
        <f>F7*5/100</f>
        <v>425</v>
      </c>
      <c r="H7" s="52">
        <v>10000</v>
      </c>
      <c r="I7" s="77">
        <f>H7-H7*20%</f>
        <v>8000</v>
      </c>
      <c r="J7" s="116">
        <f>H7+H7*5%</f>
        <v>10500</v>
      </c>
      <c r="L7" s="39">
        <v>8500</v>
      </c>
      <c r="M7" s="50">
        <f>L7/100*20</f>
        <v>1700</v>
      </c>
      <c r="N7" s="50">
        <f>L7+M7</f>
        <v>10200</v>
      </c>
    </row>
    <row r="8" spans="1:14" ht="14.25">
      <c r="A8" s="19">
        <f>A7+1</f>
        <v>2</v>
      </c>
      <c r="B8" s="14" t="s">
        <v>172</v>
      </c>
      <c r="C8" s="14" t="s">
        <v>52</v>
      </c>
      <c r="D8" s="14"/>
      <c r="E8" s="23" t="s">
        <v>178</v>
      </c>
      <c r="F8" s="39">
        <v>8500</v>
      </c>
      <c r="G8" s="20">
        <f>F8*5/100</f>
        <v>425</v>
      </c>
      <c r="H8" s="52">
        <v>10000</v>
      </c>
      <c r="I8" s="77">
        <f aca="true" t="shared" si="0" ref="I8:I66">H8-H8*20%</f>
        <v>8000</v>
      </c>
      <c r="J8" s="116">
        <f aca="true" t="shared" si="1" ref="J8:J71">H8+H8*5%</f>
        <v>10500</v>
      </c>
      <c r="L8" s="39">
        <v>8500</v>
      </c>
      <c r="M8" s="50">
        <f aca="true" t="shared" si="2" ref="M8:M73">L8/100*20</f>
        <v>1700</v>
      </c>
      <c r="N8" s="50">
        <f aca="true" t="shared" si="3" ref="N8:N73">L8+M8</f>
        <v>10200</v>
      </c>
    </row>
    <row r="9" spans="1:14" ht="14.25">
      <c r="A9" s="19">
        <f aca="true" t="shared" si="4" ref="A9:A80">A8+1</f>
        <v>3</v>
      </c>
      <c r="B9" s="14" t="s">
        <v>172</v>
      </c>
      <c r="C9" s="14" t="s">
        <v>175</v>
      </c>
      <c r="D9" s="14"/>
      <c r="E9" s="23" t="s">
        <v>178</v>
      </c>
      <c r="F9" s="39">
        <v>8500</v>
      </c>
      <c r="G9" s="20">
        <f>F9*5/100</f>
        <v>425</v>
      </c>
      <c r="H9" s="52">
        <v>10000</v>
      </c>
      <c r="I9" s="77">
        <f t="shared" si="0"/>
        <v>8000</v>
      </c>
      <c r="J9" s="116">
        <f t="shared" si="1"/>
        <v>10500</v>
      </c>
      <c r="L9" s="39">
        <v>8500</v>
      </c>
      <c r="M9" s="50">
        <f t="shared" si="2"/>
        <v>1700</v>
      </c>
      <c r="N9" s="50">
        <f t="shared" si="3"/>
        <v>10200</v>
      </c>
    </row>
    <row r="10" spans="1:14" ht="14.25">
      <c r="A10" s="19">
        <f t="shared" si="4"/>
        <v>4</v>
      </c>
      <c r="B10" s="14" t="s">
        <v>172</v>
      </c>
      <c r="C10" s="14" t="s">
        <v>176</v>
      </c>
      <c r="D10" s="14"/>
      <c r="E10" s="23" t="s">
        <v>178</v>
      </c>
      <c r="F10" s="39">
        <v>8500</v>
      </c>
      <c r="G10" s="20">
        <f>F10*5/100</f>
        <v>425</v>
      </c>
      <c r="H10" s="52">
        <v>2500</v>
      </c>
      <c r="I10" s="77">
        <f t="shared" si="0"/>
        <v>2000</v>
      </c>
      <c r="J10" s="116">
        <f t="shared" si="1"/>
        <v>2625</v>
      </c>
      <c r="L10" s="39">
        <v>8500</v>
      </c>
      <c r="M10" s="50">
        <f t="shared" si="2"/>
        <v>1700</v>
      </c>
      <c r="N10" s="50">
        <f t="shared" si="3"/>
        <v>10200</v>
      </c>
    </row>
    <row r="11" spans="1:14" ht="28.5" customHeight="1" hidden="1">
      <c r="A11" s="19">
        <f t="shared" si="4"/>
        <v>5</v>
      </c>
      <c r="B11" s="14" t="s">
        <v>172</v>
      </c>
      <c r="C11" s="14" t="s">
        <v>177</v>
      </c>
      <c r="D11" s="14" t="s">
        <v>53</v>
      </c>
      <c r="E11" s="23" t="s">
        <v>178</v>
      </c>
      <c r="F11" s="39">
        <v>36000</v>
      </c>
      <c r="G11" s="20"/>
      <c r="H11" s="52"/>
      <c r="I11" s="77">
        <f t="shared" si="0"/>
        <v>0</v>
      </c>
      <c r="J11" s="116">
        <f t="shared" si="1"/>
        <v>0</v>
      </c>
      <c r="L11" s="39">
        <v>36000</v>
      </c>
      <c r="M11" s="50">
        <f t="shared" si="2"/>
        <v>7200</v>
      </c>
      <c r="N11" s="50">
        <f t="shared" si="3"/>
        <v>43200</v>
      </c>
    </row>
    <row r="12" spans="1:14" ht="14.25">
      <c r="A12" s="19">
        <f t="shared" si="4"/>
        <v>6</v>
      </c>
      <c r="B12" s="14" t="s">
        <v>180</v>
      </c>
      <c r="C12" s="14" t="s">
        <v>174</v>
      </c>
      <c r="D12" s="14"/>
      <c r="E12" s="23" t="s">
        <v>178</v>
      </c>
      <c r="F12" s="39">
        <v>2100</v>
      </c>
      <c r="G12" s="20">
        <f aca="true" t="shared" si="5" ref="G12:G42">F12*5/100</f>
        <v>105</v>
      </c>
      <c r="H12" s="52">
        <v>2500</v>
      </c>
      <c r="I12" s="77">
        <f t="shared" si="0"/>
        <v>2000</v>
      </c>
      <c r="J12" s="116">
        <f t="shared" si="1"/>
        <v>2625</v>
      </c>
      <c r="L12" s="39">
        <v>2100</v>
      </c>
      <c r="M12" s="50">
        <f t="shared" si="2"/>
        <v>420</v>
      </c>
      <c r="N12" s="50">
        <f t="shared" si="3"/>
        <v>2520</v>
      </c>
    </row>
    <row r="13" spans="1:14" ht="14.25">
      <c r="A13" s="19">
        <f t="shared" si="4"/>
        <v>7</v>
      </c>
      <c r="B13" s="14" t="s">
        <v>180</v>
      </c>
      <c r="C13" s="14" t="s">
        <v>179</v>
      </c>
      <c r="D13" s="14"/>
      <c r="E13" s="23" t="s">
        <v>178</v>
      </c>
      <c r="F13" s="39">
        <v>2100</v>
      </c>
      <c r="G13" s="20">
        <f t="shared" si="5"/>
        <v>105</v>
      </c>
      <c r="H13" s="52">
        <v>2500</v>
      </c>
      <c r="I13" s="77">
        <f t="shared" si="0"/>
        <v>2000</v>
      </c>
      <c r="J13" s="116">
        <f t="shared" si="1"/>
        <v>2625</v>
      </c>
      <c r="L13" s="39">
        <v>2100</v>
      </c>
      <c r="M13" s="50">
        <f t="shared" si="2"/>
        <v>420</v>
      </c>
      <c r="N13" s="50">
        <f t="shared" si="3"/>
        <v>2520</v>
      </c>
    </row>
    <row r="14" spans="1:14" ht="14.25" customHeight="1" hidden="1">
      <c r="A14" s="19">
        <f t="shared" si="4"/>
        <v>8</v>
      </c>
      <c r="B14" s="14" t="s">
        <v>172</v>
      </c>
      <c r="C14" s="14" t="s">
        <v>118</v>
      </c>
      <c r="D14" s="14"/>
      <c r="E14" s="23" t="s">
        <v>178</v>
      </c>
      <c r="F14" s="39">
        <v>2000</v>
      </c>
      <c r="G14" s="20">
        <f t="shared" si="5"/>
        <v>100</v>
      </c>
      <c r="H14" s="52"/>
      <c r="I14" s="77">
        <f t="shared" si="0"/>
        <v>0</v>
      </c>
      <c r="J14" s="116">
        <f t="shared" si="1"/>
        <v>0</v>
      </c>
      <c r="L14" s="39">
        <v>2000</v>
      </c>
      <c r="M14" s="50">
        <f t="shared" si="2"/>
        <v>400</v>
      </c>
      <c r="N14" s="50">
        <f t="shared" si="3"/>
        <v>2400</v>
      </c>
    </row>
    <row r="15" spans="1:14" ht="14.25">
      <c r="A15" s="19">
        <v>8</v>
      </c>
      <c r="B15" s="14" t="s">
        <v>180</v>
      </c>
      <c r="C15" s="14" t="s">
        <v>199</v>
      </c>
      <c r="D15" s="14"/>
      <c r="E15" s="46" t="s">
        <v>200</v>
      </c>
      <c r="F15" s="39">
        <v>4800</v>
      </c>
      <c r="G15" s="20">
        <f t="shared" si="5"/>
        <v>240</v>
      </c>
      <c r="H15" s="52">
        <v>6000</v>
      </c>
      <c r="I15" s="77">
        <f t="shared" si="0"/>
        <v>4800</v>
      </c>
      <c r="J15" s="116">
        <f t="shared" si="1"/>
        <v>6300</v>
      </c>
      <c r="L15" s="39">
        <v>4800</v>
      </c>
      <c r="M15" s="50">
        <f t="shared" si="2"/>
        <v>960</v>
      </c>
      <c r="N15" s="50">
        <f t="shared" si="3"/>
        <v>5760</v>
      </c>
    </row>
    <row r="16" spans="1:14" ht="28.5">
      <c r="A16" s="19">
        <f>A14+1</f>
        <v>9</v>
      </c>
      <c r="B16" s="14" t="s">
        <v>180</v>
      </c>
      <c r="C16" s="14" t="s">
        <v>181</v>
      </c>
      <c r="D16" s="14"/>
      <c r="E16" s="23" t="s">
        <v>116</v>
      </c>
      <c r="F16" s="39">
        <v>2100</v>
      </c>
      <c r="G16" s="20">
        <f t="shared" si="5"/>
        <v>105</v>
      </c>
      <c r="H16" s="52">
        <v>2500</v>
      </c>
      <c r="I16" s="77">
        <f t="shared" si="0"/>
        <v>2000</v>
      </c>
      <c r="J16" s="116">
        <f t="shared" si="1"/>
        <v>2625</v>
      </c>
      <c r="L16" s="39">
        <v>2100</v>
      </c>
      <c r="M16" s="50">
        <f t="shared" si="2"/>
        <v>420</v>
      </c>
      <c r="N16" s="50">
        <f t="shared" si="3"/>
        <v>2520</v>
      </c>
    </row>
    <row r="17" spans="1:14" ht="25.5">
      <c r="A17" s="19">
        <f t="shared" si="4"/>
        <v>10</v>
      </c>
      <c r="B17" s="14" t="s">
        <v>110</v>
      </c>
      <c r="C17" s="14" t="s">
        <v>112</v>
      </c>
      <c r="D17" s="14"/>
      <c r="E17" s="23" t="s">
        <v>116</v>
      </c>
      <c r="F17" s="39">
        <v>21000</v>
      </c>
      <c r="G17" s="20">
        <f t="shared" si="5"/>
        <v>1050</v>
      </c>
      <c r="H17" s="52">
        <v>25000</v>
      </c>
      <c r="I17" s="77">
        <f t="shared" si="0"/>
        <v>20000</v>
      </c>
      <c r="J17" s="116">
        <f t="shared" si="1"/>
        <v>26250</v>
      </c>
      <c r="L17" s="39">
        <v>21000</v>
      </c>
      <c r="M17" s="50">
        <f t="shared" si="2"/>
        <v>4200</v>
      </c>
      <c r="N17" s="50">
        <f t="shared" si="3"/>
        <v>25200</v>
      </c>
    </row>
    <row r="18" spans="1:14" ht="25.5">
      <c r="A18" s="19">
        <f t="shared" si="4"/>
        <v>11</v>
      </c>
      <c r="B18" s="14" t="s">
        <v>110</v>
      </c>
      <c r="C18" s="14" t="s">
        <v>113</v>
      </c>
      <c r="D18" s="14"/>
      <c r="E18" s="23" t="s">
        <v>116</v>
      </c>
      <c r="F18" s="39">
        <v>31500</v>
      </c>
      <c r="G18" s="20">
        <f t="shared" si="5"/>
        <v>1575</v>
      </c>
      <c r="H18" s="52">
        <v>38000</v>
      </c>
      <c r="I18" s="77">
        <f t="shared" si="0"/>
        <v>30400</v>
      </c>
      <c r="J18" s="116">
        <f t="shared" si="1"/>
        <v>39900</v>
      </c>
      <c r="L18" s="39">
        <v>31500</v>
      </c>
      <c r="M18" s="50">
        <f t="shared" si="2"/>
        <v>6300</v>
      </c>
      <c r="N18" s="50">
        <f t="shared" si="3"/>
        <v>37800</v>
      </c>
    </row>
    <row r="19" spans="1:14" ht="28.5">
      <c r="A19" s="19">
        <f t="shared" si="4"/>
        <v>12</v>
      </c>
      <c r="B19" s="14" t="s">
        <v>111</v>
      </c>
      <c r="C19" s="14" t="s">
        <v>114</v>
      </c>
      <c r="D19" s="14"/>
      <c r="E19" s="23" t="s">
        <v>116</v>
      </c>
      <c r="F19" s="39">
        <v>15800</v>
      </c>
      <c r="G19" s="20">
        <f t="shared" si="5"/>
        <v>790</v>
      </c>
      <c r="H19" s="52">
        <v>19000</v>
      </c>
      <c r="I19" s="77">
        <f t="shared" si="0"/>
        <v>15200</v>
      </c>
      <c r="J19" s="116">
        <f t="shared" si="1"/>
        <v>19950</v>
      </c>
      <c r="L19" s="39">
        <v>15800</v>
      </c>
      <c r="M19" s="50">
        <f t="shared" si="2"/>
        <v>3160</v>
      </c>
      <c r="N19" s="50">
        <f t="shared" si="3"/>
        <v>18960</v>
      </c>
    </row>
    <row r="20" spans="1:14" ht="14.25">
      <c r="A20" s="19">
        <v>13</v>
      </c>
      <c r="B20" s="14" t="s">
        <v>203</v>
      </c>
      <c r="C20" s="14" t="s">
        <v>204</v>
      </c>
      <c r="D20" s="14"/>
      <c r="E20" s="46" t="s">
        <v>205</v>
      </c>
      <c r="F20" s="39">
        <v>90000</v>
      </c>
      <c r="G20" s="20">
        <f t="shared" si="5"/>
        <v>4500</v>
      </c>
      <c r="H20" s="52">
        <v>108000</v>
      </c>
      <c r="I20" s="77">
        <f t="shared" si="0"/>
        <v>86400</v>
      </c>
      <c r="J20" s="116">
        <f t="shared" si="1"/>
        <v>113400</v>
      </c>
      <c r="L20" s="39">
        <v>90000</v>
      </c>
      <c r="M20" s="50">
        <f t="shared" si="2"/>
        <v>18000</v>
      </c>
      <c r="N20" s="50">
        <f t="shared" si="3"/>
        <v>108000</v>
      </c>
    </row>
    <row r="21" spans="1:14" ht="28.5">
      <c r="A21" s="19">
        <v>14</v>
      </c>
      <c r="B21" s="14" t="s">
        <v>115</v>
      </c>
      <c r="C21" s="14" t="s">
        <v>50</v>
      </c>
      <c r="D21" s="14" t="s">
        <v>48</v>
      </c>
      <c r="E21" s="23" t="s">
        <v>116</v>
      </c>
      <c r="F21" s="39">
        <v>84000</v>
      </c>
      <c r="G21" s="20">
        <f t="shared" si="5"/>
        <v>4200</v>
      </c>
      <c r="H21" s="52">
        <v>101000</v>
      </c>
      <c r="I21" s="77">
        <f t="shared" si="0"/>
        <v>80800</v>
      </c>
      <c r="J21" s="116">
        <f t="shared" si="1"/>
        <v>106050</v>
      </c>
      <c r="L21" s="39">
        <v>84000</v>
      </c>
      <c r="M21" s="50">
        <f t="shared" si="2"/>
        <v>16800</v>
      </c>
      <c r="N21" s="50">
        <f t="shared" si="3"/>
        <v>100800</v>
      </c>
    </row>
    <row r="22" spans="1:14" ht="42.75">
      <c r="A22" s="19">
        <f t="shared" si="4"/>
        <v>15</v>
      </c>
      <c r="B22" s="14" t="s">
        <v>115</v>
      </c>
      <c r="C22" s="14" t="s">
        <v>51</v>
      </c>
      <c r="D22" s="14" t="s">
        <v>49</v>
      </c>
      <c r="E22" s="23" t="s">
        <v>116</v>
      </c>
      <c r="F22" s="39">
        <v>105000</v>
      </c>
      <c r="G22" s="20">
        <f t="shared" si="5"/>
        <v>5250</v>
      </c>
      <c r="H22" s="52">
        <v>126000</v>
      </c>
      <c r="I22" s="77">
        <f>H22-H22*20%</f>
        <v>100800</v>
      </c>
      <c r="J22" s="116">
        <f t="shared" si="1"/>
        <v>132300</v>
      </c>
      <c r="L22" s="39">
        <v>105000</v>
      </c>
      <c r="M22" s="50">
        <f t="shared" si="2"/>
        <v>21000</v>
      </c>
      <c r="N22" s="50">
        <f t="shared" si="3"/>
        <v>126000</v>
      </c>
    </row>
    <row r="23" spans="1:14" ht="14.25">
      <c r="A23" s="19">
        <f t="shared" si="4"/>
        <v>16</v>
      </c>
      <c r="B23" s="14"/>
      <c r="C23" s="14"/>
      <c r="D23" s="14"/>
      <c r="E23" s="23"/>
      <c r="F23" s="39"/>
      <c r="G23" s="20">
        <f t="shared" si="5"/>
        <v>0</v>
      </c>
      <c r="H23" s="52"/>
      <c r="I23" s="77">
        <f t="shared" si="0"/>
        <v>0</v>
      </c>
      <c r="J23" s="116">
        <f t="shared" si="1"/>
        <v>0</v>
      </c>
      <c r="L23" s="39"/>
      <c r="M23" s="50">
        <f t="shared" si="2"/>
        <v>0</v>
      </c>
      <c r="N23" s="50">
        <f t="shared" si="3"/>
        <v>0</v>
      </c>
    </row>
    <row r="24" spans="1:14" ht="42.75">
      <c r="A24" s="19">
        <f t="shared" si="4"/>
        <v>17</v>
      </c>
      <c r="B24" s="14" t="s">
        <v>115</v>
      </c>
      <c r="C24" s="21" t="s">
        <v>119</v>
      </c>
      <c r="D24" s="21"/>
      <c r="E24" s="4" t="s">
        <v>116</v>
      </c>
      <c r="F24" s="39">
        <v>147000</v>
      </c>
      <c r="G24" s="20">
        <f t="shared" si="5"/>
        <v>7350</v>
      </c>
      <c r="H24" s="52">
        <v>176000</v>
      </c>
      <c r="I24" s="77">
        <f t="shared" si="0"/>
        <v>140800</v>
      </c>
      <c r="J24" s="116">
        <f t="shared" si="1"/>
        <v>184800</v>
      </c>
      <c r="L24" s="39">
        <v>147000</v>
      </c>
      <c r="M24" s="50">
        <f t="shared" si="2"/>
        <v>29400</v>
      </c>
      <c r="N24" s="50">
        <f t="shared" si="3"/>
        <v>176400</v>
      </c>
    </row>
    <row r="25" spans="1:14" ht="42.75">
      <c r="A25" s="19">
        <f t="shared" si="4"/>
        <v>18</v>
      </c>
      <c r="B25" s="14" t="s">
        <v>115</v>
      </c>
      <c r="C25" s="14" t="s">
        <v>120</v>
      </c>
      <c r="D25" s="14"/>
      <c r="E25" s="23" t="s">
        <v>116</v>
      </c>
      <c r="F25" s="39">
        <v>178500</v>
      </c>
      <c r="G25" s="20">
        <f t="shared" si="5"/>
        <v>8925</v>
      </c>
      <c r="H25" s="52">
        <v>214000</v>
      </c>
      <c r="I25" s="77">
        <f t="shared" si="0"/>
        <v>171200</v>
      </c>
      <c r="J25" s="116">
        <f t="shared" si="1"/>
        <v>224700</v>
      </c>
      <c r="L25" s="39">
        <v>178500</v>
      </c>
      <c r="M25" s="50">
        <f t="shared" si="2"/>
        <v>35700</v>
      </c>
      <c r="N25" s="50">
        <f t="shared" si="3"/>
        <v>214200</v>
      </c>
    </row>
    <row r="26" spans="1:14" ht="42.75">
      <c r="A26" s="19">
        <f t="shared" si="4"/>
        <v>19</v>
      </c>
      <c r="B26" s="14" t="s">
        <v>117</v>
      </c>
      <c r="C26" s="14" t="s">
        <v>121</v>
      </c>
      <c r="D26" s="14"/>
      <c r="E26" s="23" t="s">
        <v>116</v>
      </c>
      <c r="F26" s="39">
        <v>63000</v>
      </c>
      <c r="G26" s="20">
        <f t="shared" si="5"/>
        <v>3150</v>
      </c>
      <c r="H26" s="52">
        <v>76000</v>
      </c>
      <c r="I26" s="77">
        <f t="shared" si="0"/>
        <v>60800</v>
      </c>
      <c r="J26" s="116">
        <f t="shared" si="1"/>
        <v>79800</v>
      </c>
      <c r="L26" s="39">
        <v>63000</v>
      </c>
      <c r="M26" s="50">
        <f t="shared" si="2"/>
        <v>12600</v>
      </c>
      <c r="N26" s="50">
        <f t="shared" si="3"/>
        <v>75600</v>
      </c>
    </row>
    <row r="27" spans="1:14" ht="14.25">
      <c r="A27" s="19">
        <f t="shared" si="4"/>
        <v>20</v>
      </c>
      <c r="B27" s="14" t="s">
        <v>72</v>
      </c>
      <c r="C27" s="14" t="s">
        <v>73</v>
      </c>
      <c r="D27" s="14"/>
      <c r="E27" s="23" t="s">
        <v>74</v>
      </c>
      <c r="F27" s="39">
        <v>21000</v>
      </c>
      <c r="G27" s="20">
        <f t="shared" si="5"/>
        <v>1050</v>
      </c>
      <c r="H27" s="52">
        <v>25000</v>
      </c>
      <c r="I27" s="77">
        <f>H27-H27*20%</f>
        <v>20000</v>
      </c>
      <c r="J27" s="116">
        <f t="shared" si="1"/>
        <v>26250</v>
      </c>
      <c r="L27" s="39">
        <v>21000</v>
      </c>
      <c r="M27" s="50">
        <f t="shared" si="2"/>
        <v>4200</v>
      </c>
      <c r="N27" s="50">
        <f t="shared" si="3"/>
        <v>25200</v>
      </c>
    </row>
    <row r="28" spans="1:14" ht="14.25">
      <c r="A28" s="19">
        <f t="shared" si="4"/>
        <v>21</v>
      </c>
      <c r="B28" s="14" t="s">
        <v>72</v>
      </c>
      <c r="C28" s="14" t="s">
        <v>76</v>
      </c>
      <c r="D28" s="14"/>
      <c r="E28" s="23" t="s">
        <v>75</v>
      </c>
      <c r="F28" s="39">
        <v>26500</v>
      </c>
      <c r="G28" s="20">
        <f t="shared" si="5"/>
        <v>1325</v>
      </c>
      <c r="H28" s="52">
        <v>32000</v>
      </c>
      <c r="I28" s="77">
        <f t="shared" si="0"/>
        <v>25600</v>
      </c>
      <c r="J28" s="116">
        <f t="shared" si="1"/>
        <v>33600</v>
      </c>
      <c r="L28" s="39">
        <v>26500</v>
      </c>
      <c r="M28" s="50">
        <f t="shared" si="2"/>
        <v>5300</v>
      </c>
      <c r="N28" s="50">
        <f t="shared" si="3"/>
        <v>31800</v>
      </c>
    </row>
    <row r="29" spans="1:14" ht="14.25">
      <c r="A29" s="19"/>
      <c r="B29" s="14" t="s">
        <v>77</v>
      </c>
      <c r="C29" s="14" t="s">
        <v>78</v>
      </c>
      <c r="D29" s="14"/>
      <c r="E29" s="46" t="s">
        <v>18</v>
      </c>
      <c r="F29" s="39">
        <v>82000</v>
      </c>
      <c r="G29" s="20">
        <f t="shared" si="5"/>
        <v>4100</v>
      </c>
      <c r="H29" s="52">
        <v>98000</v>
      </c>
      <c r="I29" s="77">
        <f t="shared" si="0"/>
        <v>78400</v>
      </c>
      <c r="J29" s="116">
        <f t="shared" si="1"/>
        <v>102900</v>
      </c>
      <c r="L29" s="39">
        <v>82000</v>
      </c>
      <c r="M29" s="50">
        <f t="shared" si="2"/>
        <v>16400</v>
      </c>
      <c r="N29" s="50">
        <f t="shared" si="3"/>
        <v>98400</v>
      </c>
    </row>
    <row r="30" spans="1:14" ht="14.25">
      <c r="A30" s="19">
        <f>A28+1</f>
        <v>22</v>
      </c>
      <c r="B30" s="14" t="s">
        <v>77</v>
      </c>
      <c r="C30" s="14" t="s">
        <v>78</v>
      </c>
      <c r="D30" s="14"/>
      <c r="E30" s="23" t="s">
        <v>79</v>
      </c>
      <c r="F30" s="39">
        <v>50500</v>
      </c>
      <c r="G30" s="20">
        <f t="shared" si="5"/>
        <v>2525</v>
      </c>
      <c r="H30" s="52">
        <v>61000</v>
      </c>
      <c r="I30" s="77">
        <f t="shared" si="0"/>
        <v>48800</v>
      </c>
      <c r="J30" s="116">
        <f t="shared" si="1"/>
        <v>64050</v>
      </c>
      <c r="L30" s="39">
        <v>50500</v>
      </c>
      <c r="M30" s="50">
        <f t="shared" si="2"/>
        <v>10100</v>
      </c>
      <c r="N30" s="50">
        <f t="shared" si="3"/>
        <v>60600</v>
      </c>
    </row>
    <row r="31" spans="1:14" ht="14.25">
      <c r="A31" s="19">
        <f t="shared" si="4"/>
        <v>23</v>
      </c>
      <c r="B31" s="14" t="s">
        <v>77</v>
      </c>
      <c r="C31" s="14" t="s">
        <v>80</v>
      </c>
      <c r="D31" s="14"/>
      <c r="E31" s="23" t="s">
        <v>81</v>
      </c>
      <c r="F31" s="39">
        <v>75500</v>
      </c>
      <c r="G31" s="20">
        <f t="shared" si="5"/>
        <v>3775</v>
      </c>
      <c r="H31" s="52">
        <v>91000</v>
      </c>
      <c r="I31" s="77">
        <f t="shared" si="0"/>
        <v>72800</v>
      </c>
      <c r="J31" s="116">
        <f t="shared" si="1"/>
        <v>95550</v>
      </c>
      <c r="L31" s="39">
        <v>75500</v>
      </c>
      <c r="M31" s="50">
        <f t="shared" si="2"/>
        <v>15100</v>
      </c>
      <c r="N31" s="50">
        <f t="shared" si="3"/>
        <v>90600</v>
      </c>
    </row>
    <row r="32" spans="1:14" ht="42.75">
      <c r="A32" s="19">
        <f t="shared" si="4"/>
        <v>24</v>
      </c>
      <c r="B32" s="14" t="s">
        <v>77</v>
      </c>
      <c r="C32" s="14" t="s">
        <v>83</v>
      </c>
      <c r="D32" s="14"/>
      <c r="E32" s="23" t="s">
        <v>82</v>
      </c>
      <c r="F32" s="39">
        <v>58000</v>
      </c>
      <c r="G32" s="20">
        <f t="shared" si="5"/>
        <v>2900</v>
      </c>
      <c r="H32" s="52">
        <v>70000</v>
      </c>
      <c r="I32" s="77">
        <f t="shared" si="0"/>
        <v>56000</v>
      </c>
      <c r="J32" s="116">
        <f t="shared" si="1"/>
        <v>73500</v>
      </c>
      <c r="L32" s="39">
        <v>58000</v>
      </c>
      <c r="M32" s="50">
        <f t="shared" si="2"/>
        <v>11600</v>
      </c>
      <c r="N32" s="50">
        <f t="shared" si="3"/>
        <v>69600</v>
      </c>
    </row>
    <row r="33" spans="1:14" ht="14.25">
      <c r="A33" s="19">
        <f t="shared" si="4"/>
        <v>25</v>
      </c>
      <c r="B33" s="14" t="s">
        <v>77</v>
      </c>
      <c r="C33" s="14" t="s">
        <v>84</v>
      </c>
      <c r="D33" s="14"/>
      <c r="E33" s="23" t="s">
        <v>85</v>
      </c>
      <c r="F33" s="39">
        <v>40000</v>
      </c>
      <c r="G33" s="20">
        <f t="shared" si="5"/>
        <v>2000</v>
      </c>
      <c r="H33" s="52">
        <v>48000</v>
      </c>
      <c r="I33" s="77">
        <f>H33-H33*20%</f>
        <v>38400</v>
      </c>
      <c r="J33" s="116">
        <f t="shared" si="1"/>
        <v>50400</v>
      </c>
      <c r="L33" s="39">
        <v>40000</v>
      </c>
      <c r="M33" s="50">
        <f t="shared" si="2"/>
        <v>8000</v>
      </c>
      <c r="N33" s="50">
        <f t="shared" si="3"/>
        <v>48000</v>
      </c>
    </row>
    <row r="34" spans="1:14" ht="28.5">
      <c r="A34" s="19">
        <f t="shared" si="4"/>
        <v>26</v>
      </c>
      <c r="B34" s="14" t="s">
        <v>86</v>
      </c>
      <c r="C34" s="14" t="s">
        <v>90</v>
      </c>
      <c r="D34" s="14"/>
      <c r="E34" s="23" t="s">
        <v>82</v>
      </c>
      <c r="F34" s="39">
        <v>23000</v>
      </c>
      <c r="G34" s="20">
        <f t="shared" si="5"/>
        <v>1150</v>
      </c>
      <c r="H34" s="52">
        <v>28000</v>
      </c>
      <c r="I34" s="77">
        <f t="shared" si="0"/>
        <v>22400</v>
      </c>
      <c r="J34" s="116">
        <f t="shared" si="1"/>
        <v>29400</v>
      </c>
      <c r="L34" s="39">
        <v>23000</v>
      </c>
      <c r="M34" s="50">
        <f t="shared" si="2"/>
        <v>4600</v>
      </c>
      <c r="N34" s="50">
        <f t="shared" si="3"/>
        <v>27600</v>
      </c>
    </row>
    <row r="35" spans="1:14" ht="14.25">
      <c r="A35" s="19">
        <f t="shared" si="4"/>
        <v>27</v>
      </c>
      <c r="B35" s="14" t="s">
        <v>87</v>
      </c>
      <c r="C35" s="14" t="s">
        <v>88</v>
      </c>
      <c r="D35" s="14"/>
      <c r="E35" s="23" t="s">
        <v>82</v>
      </c>
      <c r="F35" s="39">
        <v>25200</v>
      </c>
      <c r="G35" s="20">
        <f t="shared" si="5"/>
        <v>1260</v>
      </c>
      <c r="H35" s="52">
        <v>30000</v>
      </c>
      <c r="I35" s="77">
        <f t="shared" si="0"/>
        <v>24000</v>
      </c>
      <c r="J35" s="116">
        <f t="shared" si="1"/>
        <v>31500</v>
      </c>
      <c r="L35" s="39">
        <v>25200</v>
      </c>
      <c r="M35" s="50">
        <f t="shared" si="2"/>
        <v>5040</v>
      </c>
      <c r="N35" s="50">
        <f t="shared" si="3"/>
        <v>30240</v>
      </c>
    </row>
    <row r="36" spans="1:14" ht="14.25">
      <c r="A36" s="19">
        <f t="shared" si="4"/>
        <v>28</v>
      </c>
      <c r="B36" s="14" t="s">
        <v>86</v>
      </c>
      <c r="C36" s="14" t="s">
        <v>89</v>
      </c>
      <c r="D36" s="14"/>
      <c r="E36" s="23" t="s">
        <v>82</v>
      </c>
      <c r="F36" s="39">
        <v>29500</v>
      </c>
      <c r="G36" s="20">
        <f t="shared" si="5"/>
        <v>1475</v>
      </c>
      <c r="H36" s="52">
        <v>35000</v>
      </c>
      <c r="I36" s="77">
        <f t="shared" si="0"/>
        <v>28000</v>
      </c>
      <c r="J36" s="116">
        <f t="shared" si="1"/>
        <v>36750</v>
      </c>
      <c r="L36" s="39">
        <v>29500</v>
      </c>
      <c r="M36" s="50">
        <f t="shared" si="2"/>
        <v>5900</v>
      </c>
      <c r="N36" s="50">
        <f t="shared" si="3"/>
        <v>35400</v>
      </c>
    </row>
    <row r="37" spans="1:14" ht="28.5">
      <c r="A37" s="19">
        <f t="shared" si="4"/>
        <v>29</v>
      </c>
      <c r="B37" s="14" t="s">
        <v>86</v>
      </c>
      <c r="C37" s="14" t="s">
        <v>91</v>
      </c>
      <c r="D37" s="14"/>
      <c r="E37" s="23" t="s">
        <v>82</v>
      </c>
      <c r="F37" s="39">
        <v>17000</v>
      </c>
      <c r="G37" s="20">
        <f t="shared" si="5"/>
        <v>850</v>
      </c>
      <c r="H37" s="52">
        <v>20000</v>
      </c>
      <c r="I37" s="77">
        <f t="shared" si="0"/>
        <v>16000</v>
      </c>
      <c r="J37" s="116">
        <f t="shared" si="1"/>
        <v>21000</v>
      </c>
      <c r="L37" s="39">
        <v>17000</v>
      </c>
      <c r="M37" s="50">
        <f t="shared" si="2"/>
        <v>3400</v>
      </c>
      <c r="N37" s="50">
        <f t="shared" si="3"/>
        <v>20400</v>
      </c>
    </row>
    <row r="38" spans="1:18" s="19" customFormat="1" ht="28.5">
      <c r="A38" s="19">
        <f t="shared" si="4"/>
        <v>30</v>
      </c>
      <c r="B38" s="14" t="s">
        <v>92</v>
      </c>
      <c r="C38" s="14" t="s">
        <v>90</v>
      </c>
      <c r="D38" s="14"/>
      <c r="E38" s="23" t="s">
        <v>82</v>
      </c>
      <c r="F38" s="39">
        <v>18000</v>
      </c>
      <c r="G38" s="20">
        <f t="shared" si="5"/>
        <v>900</v>
      </c>
      <c r="H38" s="53">
        <v>22000</v>
      </c>
      <c r="I38" s="77">
        <f t="shared" si="0"/>
        <v>17600</v>
      </c>
      <c r="J38" s="116">
        <f t="shared" si="1"/>
        <v>23100</v>
      </c>
      <c r="K38" s="26"/>
      <c r="L38" s="39">
        <v>18000</v>
      </c>
      <c r="M38" s="50">
        <f t="shared" si="2"/>
        <v>3600</v>
      </c>
      <c r="N38" s="50">
        <f t="shared" si="3"/>
        <v>21600</v>
      </c>
      <c r="O38" s="26"/>
      <c r="P38" s="26"/>
      <c r="Q38" s="26"/>
      <c r="R38" s="26"/>
    </row>
    <row r="39" spans="1:18" s="19" customFormat="1" ht="14.25">
      <c r="A39" s="19">
        <f t="shared" si="4"/>
        <v>31</v>
      </c>
      <c r="B39" s="14" t="s">
        <v>92</v>
      </c>
      <c r="C39" s="14" t="s">
        <v>88</v>
      </c>
      <c r="D39" s="14"/>
      <c r="E39" s="23" t="s">
        <v>82</v>
      </c>
      <c r="F39" s="39">
        <v>20000</v>
      </c>
      <c r="G39" s="20">
        <f t="shared" si="5"/>
        <v>1000</v>
      </c>
      <c r="H39" s="53">
        <v>24000</v>
      </c>
      <c r="I39" s="77">
        <f t="shared" si="0"/>
        <v>19200</v>
      </c>
      <c r="J39" s="116">
        <f t="shared" si="1"/>
        <v>25200</v>
      </c>
      <c r="K39" s="26"/>
      <c r="L39" s="39">
        <v>20000</v>
      </c>
      <c r="M39" s="50">
        <f t="shared" si="2"/>
        <v>4000</v>
      </c>
      <c r="N39" s="50">
        <f t="shared" si="3"/>
        <v>24000</v>
      </c>
      <c r="O39" s="26"/>
      <c r="P39" s="26"/>
      <c r="Q39" s="26"/>
      <c r="R39" s="26"/>
    </row>
    <row r="40" spans="1:18" s="19" customFormat="1" ht="14.25">
      <c r="A40" s="19">
        <f t="shared" si="4"/>
        <v>32</v>
      </c>
      <c r="B40" s="14" t="s">
        <v>151</v>
      </c>
      <c r="C40" s="14" t="s">
        <v>89</v>
      </c>
      <c r="D40" s="14"/>
      <c r="E40" s="23" t="s">
        <v>82</v>
      </c>
      <c r="F40" s="39">
        <v>11500</v>
      </c>
      <c r="G40" s="20">
        <f t="shared" si="5"/>
        <v>575</v>
      </c>
      <c r="H40" s="53">
        <v>14000</v>
      </c>
      <c r="I40" s="77">
        <f t="shared" si="0"/>
        <v>11200</v>
      </c>
      <c r="J40" s="116">
        <f t="shared" si="1"/>
        <v>14700</v>
      </c>
      <c r="K40" s="26"/>
      <c r="L40" s="39">
        <v>11500</v>
      </c>
      <c r="M40" s="50">
        <f t="shared" si="2"/>
        <v>2300</v>
      </c>
      <c r="N40" s="50">
        <f t="shared" si="3"/>
        <v>13800</v>
      </c>
      <c r="O40" s="26"/>
      <c r="P40" s="26"/>
      <c r="Q40" s="26"/>
      <c r="R40" s="26"/>
    </row>
    <row r="41" spans="1:18" s="19" customFormat="1" ht="28.5">
      <c r="A41" s="19">
        <f t="shared" si="4"/>
        <v>33</v>
      </c>
      <c r="B41" s="14" t="s">
        <v>151</v>
      </c>
      <c r="C41" s="14" t="s">
        <v>91</v>
      </c>
      <c r="D41" s="14"/>
      <c r="E41" s="23" t="s">
        <v>82</v>
      </c>
      <c r="F41" s="39">
        <v>11500</v>
      </c>
      <c r="G41" s="20">
        <f t="shared" si="5"/>
        <v>575</v>
      </c>
      <c r="H41" s="53">
        <v>14000</v>
      </c>
      <c r="I41" s="77">
        <f t="shared" si="0"/>
        <v>11200</v>
      </c>
      <c r="J41" s="116">
        <f t="shared" si="1"/>
        <v>14700</v>
      </c>
      <c r="K41" s="26"/>
      <c r="L41" s="39">
        <v>11500</v>
      </c>
      <c r="M41" s="50">
        <f t="shared" si="2"/>
        <v>2300</v>
      </c>
      <c r="N41" s="50">
        <f t="shared" si="3"/>
        <v>13800</v>
      </c>
      <c r="O41" s="26"/>
      <c r="P41" s="26"/>
      <c r="Q41" s="26"/>
      <c r="R41" s="26"/>
    </row>
    <row r="42" spans="1:14" ht="28.5">
      <c r="A42" s="19">
        <f t="shared" si="4"/>
        <v>34</v>
      </c>
      <c r="B42" s="14" t="s">
        <v>96</v>
      </c>
      <c r="C42" s="14" t="s">
        <v>97</v>
      </c>
      <c r="D42" s="14"/>
      <c r="E42" s="23" t="s">
        <v>98</v>
      </c>
      <c r="F42" s="39">
        <v>27300</v>
      </c>
      <c r="G42" s="20">
        <f t="shared" si="5"/>
        <v>1365</v>
      </c>
      <c r="H42" s="52">
        <v>33000</v>
      </c>
      <c r="I42" s="77">
        <f t="shared" si="0"/>
        <v>26400</v>
      </c>
      <c r="J42" s="116">
        <f t="shared" si="1"/>
        <v>34650</v>
      </c>
      <c r="L42" s="39">
        <v>27300</v>
      </c>
      <c r="M42" s="50">
        <f t="shared" si="2"/>
        <v>5460</v>
      </c>
      <c r="N42" s="50">
        <f t="shared" si="3"/>
        <v>32760</v>
      </c>
    </row>
    <row r="43" spans="1:14" ht="14.25">
      <c r="A43" s="19"/>
      <c r="B43" s="14" t="s">
        <v>273</v>
      </c>
      <c r="C43" s="14"/>
      <c r="D43" s="14"/>
      <c r="E43" s="43" t="s">
        <v>274</v>
      </c>
      <c r="F43" s="39"/>
      <c r="G43" s="20"/>
      <c r="H43" s="52">
        <v>96000</v>
      </c>
      <c r="I43" s="77">
        <f t="shared" si="0"/>
        <v>76800</v>
      </c>
      <c r="J43" s="116">
        <f t="shared" si="1"/>
        <v>100800</v>
      </c>
      <c r="L43" s="39"/>
      <c r="M43" s="50"/>
      <c r="N43" s="50"/>
    </row>
    <row r="44" spans="1:14" ht="28.5">
      <c r="A44" s="19">
        <f>A42+1</f>
        <v>35</v>
      </c>
      <c r="B44" s="14" t="s">
        <v>99</v>
      </c>
      <c r="C44" s="14" t="s">
        <v>97</v>
      </c>
      <c r="D44" s="14"/>
      <c r="E44" s="23" t="s">
        <v>15</v>
      </c>
      <c r="F44" s="39">
        <v>29500</v>
      </c>
      <c r="G44" s="20">
        <f aca="true" t="shared" si="6" ref="G44:G83">F44*5/100</f>
        <v>1475</v>
      </c>
      <c r="H44" s="52">
        <v>35000</v>
      </c>
      <c r="I44" s="77">
        <f t="shared" si="0"/>
        <v>28000</v>
      </c>
      <c r="J44" s="116">
        <f t="shared" si="1"/>
        <v>36750</v>
      </c>
      <c r="L44" s="39">
        <v>29500</v>
      </c>
      <c r="M44" s="50">
        <f t="shared" si="2"/>
        <v>5900</v>
      </c>
      <c r="N44" s="50">
        <f t="shared" si="3"/>
        <v>35400</v>
      </c>
    </row>
    <row r="45" spans="1:14" ht="14.25">
      <c r="A45" s="19">
        <f t="shared" si="4"/>
        <v>36</v>
      </c>
      <c r="B45" s="14" t="s">
        <v>100</v>
      </c>
      <c r="C45" s="14" t="s">
        <v>101</v>
      </c>
      <c r="D45" s="14"/>
      <c r="E45" s="23" t="s">
        <v>98</v>
      </c>
      <c r="F45" s="39">
        <v>29500</v>
      </c>
      <c r="G45" s="20">
        <f t="shared" si="6"/>
        <v>1475</v>
      </c>
      <c r="H45" s="52">
        <v>35000</v>
      </c>
      <c r="I45" s="77">
        <f>H45-H45*20%</f>
        <v>28000</v>
      </c>
      <c r="J45" s="116">
        <f t="shared" si="1"/>
        <v>36750</v>
      </c>
      <c r="L45" s="39">
        <v>29500</v>
      </c>
      <c r="M45" s="50">
        <f t="shared" si="2"/>
        <v>5900</v>
      </c>
      <c r="N45" s="50">
        <f t="shared" si="3"/>
        <v>35400</v>
      </c>
    </row>
    <row r="46" spans="1:14" ht="14.25">
      <c r="A46" s="19">
        <f t="shared" si="4"/>
        <v>37</v>
      </c>
      <c r="B46" s="14" t="s">
        <v>100</v>
      </c>
      <c r="C46" s="14" t="s">
        <v>101</v>
      </c>
      <c r="D46" s="14"/>
      <c r="E46" s="23" t="s">
        <v>102</v>
      </c>
      <c r="F46" s="39">
        <v>31500</v>
      </c>
      <c r="G46" s="20">
        <f t="shared" si="6"/>
        <v>1575</v>
      </c>
      <c r="H46" s="52">
        <v>38000</v>
      </c>
      <c r="I46" s="77">
        <f t="shared" si="0"/>
        <v>30400</v>
      </c>
      <c r="J46" s="116">
        <f t="shared" si="1"/>
        <v>39900</v>
      </c>
      <c r="L46" s="39">
        <v>31500</v>
      </c>
      <c r="M46" s="50">
        <f t="shared" si="2"/>
        <v>6300</v>
      </c>
      <c r="N46" s="50">
        <f t="shared" si="3"/>
        <v>37800</v>
      </c>
    </row>
    <row r="47" spans="1:14" ht="14.25">
      <c r="A47" s="19">
        <f t="shared" si="4"/>
        <v>38</v>
      </c>
      <c r="B47" s="14" t="s">
        <v>100</v>
      </c>
      <c r="C47" s="14" t="s">
        <v>101</v>
      </c>
      <c r="D47" s="14"/>
      <c r="E47" s="23" t="s">
        <v>103</v>
      </c>
      <c r="F47" s="39">
        <v>84000</v>
      </c>
      <c r="G47" s="20">
        <f t="shared" si="6"/>
        <v>4200</v>
      </c>
      <c r="H47" s="52">
        <v>101000</v>
      </c>
      <c r="I47" s="77">
        <f t="shared" si="0"/>
        <v>80800</v>
      </c>
      <c r="J47" s="116">
        <f t="shared" si="1"/>
        <v>106050</v>
      </c>
      <c r="L47" s="39">
        <v>84000</v>
      </c>
      <c r="M47" s="50">
        <f t="shared" si="2"/>
        <v>16800</v>
      </c>
      <c r="N47" s="50">
        <f t="shared" si="3"/>
        <v>100800</v>
      </c>
    </row>
    <row r="48" spans="1:14" ht="14.25">
      <c r="A48" s="19">
        <f t="shared" si="4"/>
        <v>39</v>
      </c>
      <c r="B48" s="14" t="s">
        <v>104</v>
      </c>
      <c r="C48" s="14" t="s">
        <v>105</v>
      </c>
      <c r="D48" s="14"/>
      <c r="E48" s="23" t="s">
        <v>106</v>
      </c>
      <c r="F48" s="39">
        <v>66000</v>
      </c>
      <c r="G48" s="20">
        <f t="shared" si="6"/>
        <v>3300</v>
      </c>
      <c r="H48" s="52">
        <v>79000</v>
      </c>
      <c r="I48" s="77">
        <f t="shared" si="0"/>
        <v>63200</v>
      </c>
      <c r="J48" s="116">
        <f t="shared" si="1"/>
        <v>82950</v>
      </c>
      <c r="L48" s="39">
        <v>66000</v>
      </c>
      <c r="M48" s="50">
        <f t="shared" si="2"/>
        <v>13200</v>
      </c>
      <c r="N48" s="50">
        <f t="shared" si="3"/>
        <v>79200</v>
      </c>
    </row>
    <row r="49" spans="1:14" ht="14.25">
      <c r="A49" s="19">
        <f t="shared" si="4"/>
        <v>40</v>
      </c>
      <c r="B49" s="14" t="s">
        <v>104</v>
      </c>
      <c r="C49" s="14" t="s">
        <v>105</v>
      </c>
      <c r="D49" s="14"/>
      <c r="E49" s="23" t="s">
        <v>16</v>
      </c>
      <c r="F49" s="39">
        <v>52500</v>
      </c>
      <c r="G49" s="20">
        <f t="shared" si="6"/>
        <v>2625</v>
      </c>
      <c r="H49" s="52">
        <v>63000</v>
      </c>
      <c r="I49" s="77">
        <f t="shared" si="0"/>
        <v>50400</v>
      </c>
      <c r="J49" s="116">
        <f t="shared" si="1"/>
        <v>66150</v>
      </c>
      <c r="L49" s="39">
        <v>52500</v>
      </c>
      <c r="M49" s="50">
        <f t="shared" si="2"/>
        <v>10500</v>
      </c>
      <c r="N49" s="50">
        <f t="shared" si="3"/>
        <v>63000</v>
      </c>
    </row>
    <row r="50" spans="1:14" ht="14.25">
      <c r="A50" s="19">
        <f t="shared" si="4"/>
        <v>41</v>
      </c>
      <c r="B50" s="14" t="s">
        <v>107</v>
      </c>
      <c r="C50" s="14" t="s">
        <v>101</v>
      </c>
      <c r="D50" s="14"/>
      <c r="E50" s="23" t="s">
        <v>108</v>
      </c>
      <c r="F50" s="39">
        <v>52500</v>
      </c>
      <c r="G50" s="20">
        <f t="shared" si="6"/>
        <v>2625</v>
      </c>
      <c r="H50" s="52">
        <v>63000</v>
      </c>
      <c r="I50" s="77">
        <f t="shared" si="0"/>
        <v>50400</v>
      </c>
      <c r="J50" s="116">
        <f t="shared" si="1"/>
        <v>66150</v>
      </c>
      <c r="L50" s="39">
        <v>52500</v>
      </c>
      <c r="M50" s="50">
        <f t="shared" si="2"/>
        <v>10500</v>
      </c>
      <c r="N50" s="50">
        <f t="shared" si="3"/>
        <v>63000</v>
      </c>
    </row>
    <row r="51" spans="1:14" ht="14.25">
      <c r="A51" s="19">
        <f t="shared" si="4"/>
        <v>42</v>
      </c>
      <c r="B51" s="14" t="s">
        <v>107</v>
      </c>
      <c r="C51" s="14" t="s">
        <v>101</v>
      </c>
      <c r="D51" s="14"/>
      <c r="E51" s="23" t="s">
        <v>17</v>
      </c>
      <c r="F51" s="39">
        <v>63000</v>
      </c>
      <c r="G51" s="20">
        <f t="shared" si="6"/>
        <v>3150</v>
      </c>
      <c r="H51" s="52">
        <v>76000</v>
      </c>
      <c r="I51" s="77">
        <f t="shared" si="0"/>
        <v>60800</v>
      </c>
      <c r="J51" s="116">
        <f t="shared" si="1"/>
        <v>79800</v>
      </c>
      <c r="L51" s="39">
        <v>63000</v>
      </c>
      <c r="M51" s="50">
        <f t="shared" si="2"/>
        <v>12600</v>
      </c>
      <c r="N51" s="50">
        <f t="shared" si="3"/>
        <v>75600</v>
      </c>
    </row>
    <row r="52" spans="1:14" ht="14.25">
      <c r="A52" s="19">
        <f t="shared" si="4"/>
        <v>43</v>
      </c>
      <c r="B52" s="14" t="s">
        <v>107</v>
      </c>
      <c r="C52" s="14" t="s">
        <v>101</v>
      </c>
      <c r="D52" s="14"/>
      <c r="E52" s="23" t="s">
        <v>18</v>
      </c>
      <c r="F52" s="39">
        <v>138500</v>
      </c>
      <c r="G52" s="20">
        <f t="shared" si="6"/>
        <v>6925</v>
      </c>
      <c r="H52" s="52">
        <v>166000</v>
      </c>
      <c r="I52" s="77">
        <f t="shared" si="0"/>
        <v>132800</v>
      </c>
      <c r="J52" s="116">
        <f t="shared" si="1"/>
        <v>174300</v>
      </c>
      <c r="L52" s="39">
        <v>138500</v>
      </c>
      <c r="M52" s="50">
        <f t="shared" si="2"/>
        <v>27700</v>
      </c>
      <c r="N52" s="50">
        <f t="shared" si="3"/>
        <v>166200</v>
      </c>
    </row>
    <row r="53" spans="1:14" ht="25.5">
      <c r="A53" s="19">
        <f t="shared" si="4"/>
        <v>44</v>
      </c>
      <c r="B53" s="14" t="s">
        <v>107</v>
      </c>
      <c r="C53" s="14" t="s">
        <v>101</v>
      </c>
      <c r="D53" s="14"/>
      <c r="E53" s="23" t="s">
        <v>21</v>
      </c>
      <c r="F53" s="39">
        <v>105000</v>
      </c>
      <c r="G53" s="20">
        <f t="shared" si="6"/>
        <v>5250</v>
      </c>
      <c r="H53" s="52">
        <v>126000</v>
      </c>
      <c r="I53" s="77">
        <f t="shared" si="0"/>
        <v>100800</v>
      </c>
      <c r="J53" s="116">
        <f t="shared" si="1"/>
        <v>132300</v>
      </c>
      <c r="L53" s="39">
        <v>105000</v>
      </c>
      <c r="M53" s="50">
        <f t="shared" si="2"/>
        <v>21000</v>
      </c>
      <c r="N53" s="50">
        <f t="shared" si="3"/>
        <v>126000</v>
      </c>
    </row>
    <row r="54" spans="1:14" ht="14.25">
      <c r="A54" s="19">
        <f t="shared" si="4"/>
        <v>45</v>
      </c>
      <c r="B54" s="14" t="s">
        <v>19</v>
      </c>
      <c r="C54" s="14" t="s">
        <v>20</v>
      </c>
      <c r="D54" s="14"/>
      <c r="E54" s="23" t="s">
        <v>108</v>
      </c>
      <c r="F54" s="39">
        <v>110500</v>
      </c>
      <c r="G54" s="20">
        <f t="shared" si="6"/>
        <v>5525</v>
      </c>
      <c r="H54" s="52">
        <v>133000</v>
      </c>
      <c r="I54" s="77">
        <f t="shared" si="0"/>
        <v>106400</v>
      </c>
      <c r="J54" s="116">
        <f t="shared" si="1"/>
        <v>139650</v>
      </c>
      <c r="L54" s="39">
        <v>110500</v>
      </c>
      <c r="M54" s="50">
        <f t="shared" si="2"/>
        <v>22100</v>
      </c>
      <c r="N54" s="50">
        <f t="shared" si="3"/>
        <v>132600</v>
      </c>
    </row>
    <row r="55" spans="1:14" ht="14.25">
      <c r="A55" s="19">
        <f t="shared" si="4"/>
        <v>46</v>
      </c>
      <c r="B55" s="14" t="s">
        <v>19</v>
      </c>
      <c r="C55" s="14" t="s">
        <v>20</v>
      </c>
      <c r="D55" s="14"/>
      <c r="E55" s="23" t="s">
        <v>17</v>
      </c>
      <c r="F55" s="39">
        <v>115500</v>
      </c>
      <c r="G55" s="20">
        <f t="shared" si="6"/>
        <v>5775</v>
      </c>
      <c r="H55" s="52">
        <v>139000</v>
      </c>
      <c r="I55" s="77">
        <f t="shared" si="0"/>
        <v>111200</v>
      </c>
      <c r="J55" s="116">
        <f t="shared" si="1"/>
        <v>145950</v>
      </c>
      <c r="L55" s="39">
        <v>115500</v>
      </c>
      <c r="M55" s="50">
        <f t="shared" si="2"/>
        <v>23100</v>
      </c>
      <c r="N55" s="50">
        <f t="shared" si="3"/>
        <v>138600</v>
      </c>
    </row>
    <row r="56" spans="1:14" ht="25.5">
      <c r="A56" s="19">
        <f>A55+1</f>
        <v>47</v>
      </c>
      <c r="B56" s="14" t="s">
        <v>19</v>
      </c>
      <c r="C56" s="14" t="s">
        <v>20</v>
      </c>
      <c r="D56" s="14"/>
      <c r="E56" s="23" t="s">
        <v>21</v>
      </c>
      <c r="F56" s="39">
        <v>157500</v>
      </c>
      <c r="G56" s="20">
        <f t="shared" si="6"/>
        <v>7875</v>
      </c>
      <c r="H56" s="52">
        <v>189000</v>
      </c>
      <c r="I56" s="77">
        <f t="shared" si="0"/>
        <v>151200</v>
      </c>
      <c r="J56" s="116">
        <f t="shared" si="1"/>
        <v>198450</v>
      </c>
      <c r="L56" s="39">
        <v>157500</v>
      </c>
      <c r="M56" s="50">
        <f t="shared" si="2"/>
        <v>31500</v>
      </c>
      <c r="N56" s="50">
        <f t="shared" si="3"/>
        <v>189000</v>
      </c>
    </row>
    <row r="57" spans="1:14" ht="14.25">
      <c r="A57" s="19">
        <v>48</v>
      </c>
      <c r="B57" s="14" t="s">
        <v>209</v>
      </c>
      <c r="C57" s="14"/>
      <c r="D57" s="14"/>
      <c r="E57" s="23"/>
      <c r="F57" s="39">
        <v>47000</v>
      </c>
      <c r="G57" s="20">
        <f t="shared" si="6"/>
        <v>2350</v>
      </c>
      <c r="H57" s="52">
        <v>56000</v>
      </c>
      <c r="I57" s="77">
        <f t="shared" si="0"/>
        <v>44800</v>
      </c>
      <c r="J57" s="116">
        <f t="shared" si="1"/>
        <v>58800</v>
      </c>
      <c r="L57" s="39">
        <v>47000</v>
      </c>
      <c r="M57" s="50">
        <f t="shared" si="2"/>
        <v>9400</v>
      </c>
      <c r="N57" s="50">
        <f t="shared" si="3"/>
        <v>56400</v>
      </c>
    </row>
    <row r="58" spans="1:14" ht="14.25">
      <c r="A58" s="19">
        <v>49</v>
      </c>
      <c r="B58" s="14" t="s">
        <v>210</v>
      </c>
      <c r="C58" s="14" t="s">
        <v>212</v>
      </c>
      <c r="D58" s="14"/>
      <c r="E58" s="46" t="s">
        <v>211</v>
      </c>
      <c r="F58" s="39"/>
      <c r="G58" s="20"/>
      <c r="H58" s="52"/>
      <c r="I58" s="77">
        <f t="shared" si="0"/>
        <v>0</v>
      </c>
      <c r="J58" s="116">
        <f t="shared" si="1"/>
        <v>0</v>
      </c>
      <c r="L58" s="39"/>
      <c r="M58" s="50">
        <f t="shared" si="2"/>
        <v>0</v>
      </c>
      <c r="N58" s="50">
        <f t="shared" si="3"/>
        <v>0</v>
      </c>
    </row>
    <row r="59" spans="1:14" ht="14.25">
      <c r="A59" s="19"/>
      <c r="B59" s="14" t="s">
        <v>269</v>
      </c>
      <c r="C59" s="14" t="s">
        <v>270</v>
      </c>
      <c r="D59" s="14"/>
      <c r="E59" s="46"/>
      <c r="F59" s="39"/>
      <c r="G59" s="20"/>
      <c r="H59" s="52">
        <v>52000</v>
      </c>
      <c r="I59" s="77">
        <f t="shared" si="0"/>
        <v>41600</v>
      </c>
      <c r="J59" s="116">
        <f t="shared" si="1"/>
        <v>54600</v>
      </c>
      <c r="L59" s="39"/>
      <c r="M59" s="50"/>
      <c r="N59" s="50"/>
    </row>
    <row r="60" spans="1:14" ht="14.25">
      <c r="A60" s="19">
        <v>50</v>
      </c>
      <c r="B60" s="14" t="s">
        <v>213</v>
      </c>
      <c r="C60" s="14" t="s">
        <v>214</v>
      </c>
      <c r="D60" s="14"/>
      <c r="E60" s="46" t="s">
        <v>215</v>
      </c>
      <c r="F60" s="39">
        <v>60000</v>
      </c>
      <c r="G60" s="20"/>
      <c r="H60" s="52">
        <v>72000</v>
      </c>
      <c r="I60" s="77">
        <f>H60-H60*20%</f>
        <v>57600</v>
      </c>
      <c r="J60" s="116">
        <f t="shared" si="1"/>
        <v>75600</v>
      </c>
      <c r="L60" s="39">
        <v>60000</v>
      </c>
      <c r="M60" s="50">
        <f t="shared" si="2"/>
        <v>12000</v>
      </c>
      <c r="N60" s="50">
        <f t="shared" si="3"/>
        <v>72000</v>
      </c>
    </row>
    <row r="61" spans="1:14" ht="14.25">
      <c r="A61" s="19">
        <v>51</v>
      </c>
      <c r="B61" s="14" t="s">
        <v>25</v>
      </c>
      <c r="C61" s="14" t="s">
        <v>23</v>
      </c>
      <c r="D61" s="14"/>
      <c r="E61" s="24" t="s">
        <v>16</v>
      </c>
      <c r="F61" s="39">
        <v>87200</v>
      </c>
      <c r="G61" s="20">
        <f t="shared" si="6"/>
        <v>4360</v>
      </c>
      <c r="H61" s="52">
        <v>105000</v>
      </c>
      <c r="I61" s="77">
        <f t="shared" si="0"/>
        <v>84000</v>
      </c>
      <c r="J61" s="116">
        <f t="shared" si="1"/>
        <v>110250</v>
      </c>
      <c r="L61" s="39">
        <v>87200</v>
      </c>
      <c r="M61" s="50">
        <f t="shared" si="2"/>
        <v>17440</v>
      </c>
      <c r="N61" s="50">
        <f t="shared" si="3"/>
        <v>104640</v>
      </c>
    </row>
    <row r="62" spans="1:14" ht="28.5">
      <c r="A62" s="19">
        <f t="shared" si="4"/>
        <v>52</v>
      </c>
      <c r="B62" s="14" t="s">
        <v>22</v>
      </c>
      <c r="C62" s="14" t="s">
        <v>23</v>
      </c>
      <c r="D62" s="14"/>
      <c r="E62" s="24" t="s">
        <v>24</v>
      </c>
      <c r="F62" s="39">
        <v>92500</v>
      </c>
      <c r="G62" s="20">
        <f t="shared" si="6"/>
        <v>4625</v>
      </c>
      <c r="H62" s="52">
        <v>111000</v>
      </c>
      <c r="I62" s="77">
        <f>H62-H62*20%</f>
        <v>88800</v>
      </c>
      <c r="J62" s="116">
        <f t="shared" si="1"/>
        <v>116550</v>
      </c>
      <c r="L62" s="39">
        <v>92500</v>
      </c>
      <c r="M62" s="50">
        <f t="shared" si="2"/>
        <v>18500</v>
      </c>
      <c r="N62" s="50">
        <f t="shared" si="3"/>
        <v>111000</v>
      </c>
    </row>
    <row r="63" spans="1:14" ht="14.25">
      <c r="A63" s="19">
        <f>A62+1</f>
        <v>53</v>
      </c>
      <c r="B63" s="14" t="s">
        <v>210</v>
      </c>
      <c r="C63" s="14" t="s">
        <v>271</v>
      </c>
      <c r="D63" s="14"/>
      <c r="E63" s="44" t="s">
        <v>272</v>
      </c>
      <c r="F63" s="39"/>
      <c r="G63" s="20">
        <f t="shared" si="6"/>
        <v>0</v>
      </c>
      <c r="H63" s="52">
        <v>30000</v>
      </c>
      <c r="I63" s="77">
        <f t="shared" si="0"/>
        <v>24000</v>
      </c>
      <c r="J63" s="116">
        <f t="shared" si="1"/>
        <v>31500</v>
      </c>
      <c r="L63" s="39"/>
      <c r="M63" s="50">
        <f t="shared" si="2"/>
        <v>0</v>
      </c>
      <c r="N63" s="50">
        <f t="shared" si="3"/>
        <v>0</v>
      </c>
    </row>
    <row r="64" spans="1:14" ht="28.5" customHeight="1">
      <c r="A64" s="19">
        <f>A63+1</f>
        <v>54</v>
      </c>
      <c r="B64" s="105" t="s">
        <v>26</v>
      </c>
      <c r="C64" s="17" t="s">
        <v>30</v>
      </c>
      <c r="D64" s="17" t="s">
        <v>27</v>
      </c>
      <c r="E64" s="103" t="s">
        <v>32</v>
      </c>
      <c r="F64" s="104">
        <v>115500</v>
      </c>
      <c r="G64" s="20">
        <f t="shared" si="6"/>
        <v>5775</v>
      </c>
      <c r="H64" s="106">
        <v>139000</v>
      </c>
      <c r="I64" s="77">
        <f t="shared" si="0"/>
        <v>111200</v>
      </c>
      <c r="J64" s="116">
        <f t="shared" si="1"/>
        <v>145950</v>
      </c>
      <c r="L64" s="104">
        <v>115500</v>
      </c>
      <c r="M64" s="50">
        <f t="shared" si="2"/>
        <v>23100</v>
      </c>
      <c r="N64" s="50">
        <f t="shared" si="3"/>
        <v>138600</v>
      </c>
    </row>
    <row r="65" spans="1:14" ht="14.25">
      <c r="A65" s="19">
        <f t="shared" si="4"/>
        <v>55</v>
      </c>
      <c r="B65" s="105"/>
      <c r="C65" s="14" t="s">
        <v>30</v>
      </c>
      <c r="D65" s="18" t="s">
        <v>28</v>
      </c>
      <c r="E65" s="103"/>
      <c r="F65" s="104"/>
      <c r="G65" s="20">
        <f t="shared" si="6"/>
        <v>0</v>
      </c>
      <c r="H65" s="107"/>
      <c r="I65" s="77">
        <f t="shared" si="0"/>
        <v>0</v>
      </c>
      <c r="J65" s="116">
        <f t="shared" si="1"/>
        <v>0</v>
      </c>
      <c r="L65" s="104"/>
      <c r="M65" s="50">
        <f t="shared" si="2"/>
        <v>0</v>
      </c>
      <c r="N65" s="50">
        <f t="shared" si="3"/>
        <v>0</v>
      </c>
    </row>
    <row r="66" spans="1:14" ht="14.25">
      <c r="A66" s="19">
        <f>A65+1</f>
        <v>56</v>
      </c>
      <c r="B66" s="105"/>
      <c r="C66" s="14" t="s">
        <v>31</v>
      </c>
      <c r="D66" s="18" t="s">
        <v>29</v>
      </c>
      <c r="E66" s="103"/>
      <c r="F66" s="104"/>
      <c r="G66" s="20">
        <f t="shared" si="6"/>
        <v>0</v>
      </c>
      <c r="H66" s="108"/>
      <c r="I66" s="77">
        <f t="shared" si="0"/>
        <v>0</v>
      </c>
      <c r="J66" s="116">
        <f t="shared" si="1"/>
        <v>0</v>
      </c>
      <c r="L66" s="104"/>
      <c r="M66" s="50">
        <f t="shared" si="2"/>
        <v>0</v>
      </c>
      <c r="N66" s="50">
        <f t="shared" si="3"/>
        <v>0</v>
      </c>
    </row>
    <row r="67" spans="1:14" ht="14.25">
      <c r="A67" s="19">
        <f t="shared" si="4"/>
        <v>57</v>
      </c>
      <c r="B67" s="14"/>
      <c r="C67" s="14"/>
      <c r="D67" s="14"/>
      <c r="E67" s="23"/>
      <c r="F67" s="39"/>
      <c r="G67" s="20">
        <f t="shared" si="6"/>
        <v>0</v>
      </c>
      <c r="H67" s="52"/>
      <c r="I67" s="77"/>
      <c r="J67" s="116">
        <f t="shared" si="1"/>
        <v>0</v>
      </c>
      <c r="L67" s="39"/>
      <c r="M67" s="50">
        <f t="shared" si="2"/>
        <v>0</v>
      </c>
      <c r="N67" s="50">
        <f t="shared" si="3"/>
        <v>0</v>
      </c>
    </row>
    <row r="68" spans="1:14" ht="14.25">
      <c r="A68" s="19">
        <f t="shared" si="4"/>
        <v>58</v>
      </c>
      <c r="B68" s="105" t="s">
        <v>26</v>
      </c>
      <c r="C68" s="17" t="s">
        <v>30</v>
      </c>
      <c r="D68" s="17" t="s">
        <v>27</v>
      </c>
      <c r="E68" s="103" t="s">
        <v>33</v>
      </c>
      <c r="F68" s="104">
        <v>105000</v>
      </c>
      <c r="G68" s="20">
        <f t="shared" si="6"/>
        <v>5250</v>
      </c>
      <c r="H68" s="106">
        <v>126000</v>
      </c>
      <c r="I68" s="102">
        <v>100800</v>
      </c>
      <c r="J68" s="116">
        <f t="shared" si="1"/>
        <v>132300</v>
      </c>
      <c r="L68" s="104">
        <v>105000</v>
      </c>
      <c r="M68" s="50">
        <f t="shared" si="2"/>
        <v>21000</v>
      </c>
      <c r="N68" s="50">
        <f t="shared" si="3"/>
        <v>126000</v>
      </c>
    </row>
    <row r="69" spans="1:14" ht="14.25">
      <c r="A69" s="19">
        <f t="shared" si="4"/>
        <v>59</v>
      </c>
      <c r="B69" s="105"/>
      <c r="C69" s="14" t="s">
        <v>30</v>
      </c>
      <c r="D69" s="18" t="s">
        <v>28</v>
      </c>
      <c r="E69" s="103"/>
      <c r="F69" s="104"/>
      <c r="G69" s="20">
        <f t="shared" si="6"/>
        <v>0</v>
      </c>
      <c r="H69" s="107"/>
      <c r="I69" s="102"/>
      <c r="J69" s="116">
        <f t="shared" si="1"/>
        <v>0</v>
      </c>
      <c r="L69" s="104"/>
      <c r="M69" s="50">
        <f t="shared" si="2"/>
        <v>0</v>
      </c>
      <c r="N69" s="50">
        <f t="shared" si="3"/>
        <v>0</v>
      </c>
    </row>
    <row r="70" spans="1:14" ht="14.25">
      <c r="A70" s="19">
        <f t="shared" si="4"/>
        <v>60</v>
      </c>
      <c r="B70" s="105"/>
      <c r="C70" s="14" t="s">
        <v>31</v>
      </c>
      <c r="D70" s="18" t="s">
        <v>29</v>
      </c>
      <c r="E70" s="103"/>
      <c r="F70" s="104"/>
      <c r="G70" s="20">
        <f t="shared" si="6"/>
        <v>0</v>
      </c>
      <c r="H70" s="108"/>
      <c r="I70" s="102"/>
      <c r="J70" s="116">
        <f t="shared" si="1"/>
        <v>0</v>
      </c>
      <c r="L70" s="104"/>
      <c r="M70" s="50">
        <f t="shared" si="2"/>
        <v>0</v>
      </c>
      <c r="N70" s="50">
        <f t="shared" si="3"/>
        <v>0</v>
      </c>
    </row>
    <row r="71" spans="1:14" ht="14.25">
      <c r="A71" s="19">
        <f t="shared" si="4"/>
        <v>61</v>
      </c>
      <c r="B71" s="14"/>
      <c r="C71" s="14"/>
      <c r="D71" s="14"/>
      <c r="E71" s="23"/>
      <c r="F71" s="39"/>
      <c r="G71" s="20">
        <f t="shared" si="6"/>
        <v>0</v>
      </c>
      <c r="H71" s="52"/>
      <c r="I71" s="77"/>
      <c r="J71" s="116">
        <f t="shared" si="1"/>
        <v>0</v>
      </c>
      <c r="L71" s="39"/>
      <c r="M71" s="50">
        <f t="shared" si="2"/>
        <v>0</v>
      </c>
      <c r="N71" s="50">
        <f t="shared" si="3"/>
        <v>0</v>
      </c>
    </row>
    <row r="72" spans="1:14" ht="14.25">
      <c r="A72" s="19">
        <f t="shared" si="4"/>
        <v>62</v>
      </c>
      <c r="B72" s="105" t="s">
        <v>26</v>
      </c>
      <c r="C72" s="17" t="s">
        <v>30</v>
      </c>
      <c r="D72" s="17" t="s">
        <v>27</v>
      </c>
      <c r="E72" s="103" t="s">
        <v>34</v>
      </c>
      <c r="F72" s="104">
        <v>262500</v>
      </c>
      <c r="G72" s="20">
        <f t="shared" si="6"/>
        <v>13125</v>
      </c>
      <c r="H72" s="106">
        <v>315000</v>
      </c>
      <c r="I72" s="102">
        <v>252000</v>
      </c>
      <c r="J72" s="116">
        <f aca="true" t="shared" si="7" ref="J72:J95">H72+H72*5%</f>
        <v>330750</v>
      </c>
      <c r="L72" s="104">
        <v>262500</v>
      </c>
      <c r="M72" s="50">
        <f t="shared" si="2"/>
        <v>52500</v>
      </c>
      <c r="N72" s="50">
        <f t="shared" si="3"/>
        <v>315000</v>
      </c>
    </row>
    <row r="73" spans="1:14" ht="14.25">
      <c r="A73" s="19">
        <f t="shared" si="4"/>
        <v>63</v>
      </c>
      <c r="B73" s="105"/>
      <c r="C73" s="14" t="s">
        <v>30</v>
      </c>
      <c r="D73" s="18" t="s">
        <v>28</v>
      </c>
      <c r="E73" s="103"/>
      <c r="F73" s="104"/>
      <c r="G73" s="20">
        <f t="shared" si="6"/>
        <v>0</v>
      </c>
      <c r="H73" s="107"/>
      <c r="I73" s="102"/>
      <c r="J73" s="116">
        <f t="shared" si="7"/>
        <v>0</v>
      </c>
      <c r="L73" s="104"/>
      <c r="M73" s="50">
        <f t="shared" si="2"/>
        <v>0</v>
      </c>
      <c r="N73" s="50">
        <f t="shared" si="3"/>
        <v>0</v>
      </c>
    </row>
    <row r="74" spans="1:14" ht="39" customHeight="1">
      <c r="A74" s="19">
        <f t="shared" si="4"/>
        <v>64</v>
      </c>
      <c r="B74" s="105"/>
      <c r="C74" s="14" t="s">
        <v>31</v>
      </c>
      <c r="D74" s="18" t="s">
        <v>29</v>
      </c>
      <c r="E74" s="103"/>
      <c r="F74" s="104"/>
      <c r="G74" s="20">
        <f t="shared" si="6"/>
        <v>0</v>
      </c>
      <c r="H74" s="108"/>
      <c r="I74" s="102"/>
      <c r="J74" s="116">
        <f t="shared" si="7"/>
        <v>0</v>
      </c>
      <c r="L74" s="104"/>
      <c r="M74" s="50">
        <f aca="true" t="shared" si="8" ref="M74:M94">L74/100*20</f>
        <v>0</v>
      </c>
      <c r="N74" s="50">
        <f aca="true" t="shared" si="9" ref="N74:N94">L74+M74</f>
        <v>0</v>
      </c>
    </row>
    <row r="75" spans="1:14" ht="9.75" customHeight="1">
      <c r="A75" s="19">
        <f t="shared" si="4"/>
        <v>65</v>
      </c>
      <c r="B75" s="14"/>
      <c r="C75" s="19"/>
      <c r="D75" s="19"/>
      <c r="E75" s="24"/>
      <c r="F75" s="39"/>
      <c r="G75" s="20">
        <f t="shared" si="6"/>
        <v>0</v>
      </c>
      <c r="H75" s="52"/>
      <c r="I75" s="77"/>
      <c r="J75" s="116">
        <f t="shared" si="7"/>
        <v>0</v>
      </c>
      <c r="L75" s="39"/>
      <c r="M75" s="50">
        <f t="shared" si="8"/>
        <v>0</v>
      </c>
      <c r="N75" s="50">
        <f t="shared" si="9"/>
        <v>0</v>
      </c>
    </row>
    <row r="76" spans="1:14" ht="14.25">
      <c r="A76" s="19">
        <f t="shared" si="4"/>
        <v>66</v>
      </c>
      <c r="B76" s="105" t="s">
        <v>35</v>
      </c>
      <c r="C76" s="17" t="s">
        <v>30</v>
      </c>
      <c r="D76" s="17" t="s">
        <v>27</v>
      </c>
      <c r="E76" s="103" t="s">
        <v>36</v>
      </c>
      <c r="F76" s="104">
        <v>199500</v>
      </c>
      <c r="G76" s="20">
        <f t="shared" si="6"/>
        <v>9975</v>
      </c>
      <c r="H76" s="106">
        <v>239000</v>
      </c>
      <c r="I76" s="102">
        <v>191200</v>
      </c>
      <c r="J76" s="116">
        <f t="shared" si="7"/>
        <v>250950</v>
      </c>
      <c r="L76" s="104">
        <v>199500</v>
      </c>
      <c r="M76" s="50">
        <f t="shared" si="8"/>
        <v>39900</v>
      </c>
      <c r="N76" s="50">
        <f t="shared" si="9"/>
        <v>239400</v>
      </c>
    </row>
    <row r="77" spans="1:14" ht="14.25">
      <c r="A77" s="19">
        <f t="shared" si="4"/>
        <v>67</v>
      </c>
      <c r="B77" s="105"/>
      <c r="C77" s="14" t="s">
        <v>30</v>
      </c>
      <c r="D77" s="18" t="s">
        <v>28</v>
      </c>
      <c r="E77" s="103"/>
      <c r="F77" s="104"/>
      <c r="G77" s="20">
        <f t="shared" si="6"/>
        <v>0</v>
      </c>
      <c r="H77" s="107"/>
      <c r="I77" s="102"/>
      <c r="J77" s="116">
        <f t="shared" si="7"/>
        <v>0</v>
      </c>
      <c r="L77" s="104"/>
      <c r="M77" s="50">
        <f t="shared" si="8"/>
        <v>0</v>
      </c>
      <c r="N77" s="50">
        <f t="shared" si="9"/>
        <v>0</v>
      </c>
    </row>
    <row r="78" spans="1:14" ht="37.5" customHeight="1">
      <c r="A78" s="19">
        <f t="shared" si="4"/>
        <v>68</v>
      </c>
      <c r="B78" s="105"/>
      <c r="C78" s="14" t="s">
        <v>31</v>
      </c>
      <c r="D78" s="18" t="s">
        <v>29</v>
      </c>
      <c r="E78" s="103"/>
      <c r="F78" s="104"/>
      <c r="G78" s="20">
        <f t="shared" si="6"/>
        <v>0</v>
      </c>
      <c r="H78" s="108"/>
      <c r="I78" s="102"/>
      <c r="J78" s="116">
        <f t="shared" si="7"/>
        <v>0</v>
      </c>
      <c r="L78" s="104"/>
      <c r="M78" s="50">
        <f t="shared" si="8"/>
        <v>0</v>
      </c>
      <c r="N78" s="50">
        <f t="shared" si="9"/>
        <v>0</v>
      </c>
    </row>
    <row r="79" spans="1:14" ht="14.25">
      <c r="A79" s="19">
        <f t="shared" si="4"/>
        <v>69</v>
      </c>
      <c r="B79" s="14"/>
      <c r="C79" s="19"/>
      <c r="D79" s="19"/>
      <c r="E79" s="24"/>
      <c r="F79" s="39"/>
      <c r="G79" s="20">
        <f t="shared" si="6"/>
        <v>0</v>
      </c>
      <c r="H79" s="52"/>
      <c r="I79" s="77"/>
      <c r="J79" s="116">
        <f t="shared" si="7"/>
        <v>0</v>
      </c>
      <c r="L79" s="39"/>
      <c r="M79" s="50">
        <f t="shared" si="8"/>
        <v>0</v>
      </c>
      <c r="N79" s="50">
        <f t="shared" si="9"/>
        <v>0</v>
      </c>
    </row>
    <row r="80" spans="1:14" ht="14.25">
      <c r="A80" s="19">
        <f t="shared" si="4"/>
        <v>70</v>
      </c>
      <c r="B80" s="105" t="s">
        <v>37</v>
      </c>
      <c r="C80" s="17" t="s">
        <v>30</v>
      </c>
      <c r="D80" s="17" t="s">
        <v>38</v>
      </c>
      <c r="E80" s="103" t="s">
        <v>40</v>
      </c>
      <c r="F80" s="104">
        <v>189000</v>
      </c>
      <c r="G80" s="20">
        <f t="shared" si="6"/>
        <v>9450</v>
      </c>
      <c r="H80" s="106">
        <v>227000</v>
      </c>
      <c r="I80" s="102">
        <v>181600</v>
      </c>
      <c r="J80" s="116">
        <f t="shared" si="7"/>
        <v>238350</v>
      </c>
      <c r="L80" s="104">
        <v>189000</v>
      </c>
      <c r="M80" s="50">
        <f t="shared" si="8"/>
        <v>37800</v>
      </c>
      <c r="N80" s="50">
        <f t="shared" si="9"/>
        <v>226800</v>
      </c>
    </row>
    <row r="81" spans="1:14" ht="14.25">
      <c r="A81" s="19">
        <f aca="true" t="shared" si="10" ref="A81:A94">A80+1</f>
        <v>71</v>
      </c>
      <c r="B81" s="105"/>
      <c r="C81" s="14" t="s">
        <v>30</v>
      </c>
      <c r="D81" s="18" t="s">
        <v>39</v>
      </c>
      <c r="E81" s="103"/>
      <c r="F81" s="104"/>
      <c r="G81" s="20">
        <f t="shared" si="6"/>
        <v>0</v>
      </c>
      <c r="H81" s="107"/>
      <c r="I81" s="102"/>
      <c r="J81" s="116">
        <f t="shared" si="7"/>
        <v>0</v>
      </c>
      <c r="L81" s="104"/>
      <c r="M81" s="50">
        <f t="shared" si="8"/>
        <v>0</v>
      </c>
      <c r="N81" s="50">
        <f t="shared" si="9"/>
        <v>0</v>
      </c>
    </row>
    <row r="82" spans="1:14" ht="14.25">
      <c r="A82" s="19">
        <f t="shared" si="10"/>
        <v>72</v>
      </c>
      <c r="B82" s="105"/>
      <c r="C82" s="14" t="s">
        <v>31</v>
      </c>
      <c r="D82" s="18" t="s">
        <v>29</v>
      </c>
      <c r="E82" s="103"/>
      <c r="F82" s="104"/>
      <c r="G82" s="20">
        <f t="shared" si="6"/>
        <v>0</v>
      </c>
      <c r="H82" s="108"/>
      <c r="I82" s="102"/>
      <c r="J82" s="116">
        <f t="shared" si="7"/>
        <v>0</v>
      </c>
      <c r="L82" s="104"/>
      <c r="M82" s="50">
        <f t="shared" si="8"/>
        <v>0</v>
      </c>
      <c r="N82" s="50">
        <f t="shared" si="9"/>
        <v>0</v>
      </c>
    </row>
    <row r="83" spans="1:14" ht="14.25">
      <c r="A83" s="19">
        <f t="shared" si="10"/>
        <v>73</v>
      </c>
      <c r="B83" s="14"/>
      <c r="C83" s="19"/>
      <c r="D83" s="19"/>
      <c r="E83" s="24"/>
      <c r="F83" s="39"/>
      <c r="G83" s="20">
        <f t="shared" si="6"/>
        <v>0</v>
      </c>
      <c r="H83" s="52"/>
      <c r="I83" s="77"/>
      <c r="J83" s="116">
        <f t="shared" si="7"/>
        <v>0</v>
      </c>
      <c r="L83" s="39"/>
      <c r="M83" s="50">
        <f t="shared" si="8"/>
        <v>0</v>
      </c>
      <c r="N83" s="50">
        <f t="shared" si="9"/>
        <v>0</v>
      </c>
    </row>
    <row r="84" spans="1:14" ht="14.25">
      <c r="A84" s="19">
        <f t="shared" si="10"/>
        <v>74</v>
      </c>
      <c r="B84" s="105" t="s">
        <v>37</v>
      </c>
      <c r="C84" s="17" t="s">
        <v>30</v>
      </c>
      <c r="D84" s="17" t="s">
        <v>38</v>
      </c>
      <c r="E84" s="103" t="s">
        <v>41</v>
      </c>
      <c r="F84" s="104">
        <v>194300</v>
      </c>
      <c r="G84" s="20">
        <f aca="true" t="shared" si="11" ref="G84:G94">F84*5/100</f>
        <v>9715</v>
      </c>
      <c r="H84" s="106">
        <v>233000</v>
      </c>
      <c r="I84" s="102">
        <v>186400</v>
      </c>
      <c r="J84" s="116">
        <f t="shared" si="7"/>
        <v>244650</v>
      </c>
      <c r="L84" s="104">
        <v>194300</v>
      </c>
      <c r="M84" s="50">
        <f t="shared" si="8"/>
        <v>38860</v>
      </c>
      <c r="N84" s="50">
        <f t="shared" si="9"/>
        <v>233160</v>
      </c>
    </row>
    <row r="85" spans="1:14" ht="14.25">
      <c r="A85" s="19">
        <f t="shared" si="10"/>
        <v>75</v>
      </c>
      <c r="B85" s="105"/>
      <c r="C85" s="14" t="s">
        <v>30</v>
      </c>
      <c r="D85" s="18" t="s">
        <v>39</v>
      </c>
      <c r="E85" s="103"/>
      <c r="F85" s="104"/>
      <c r="G85" s="20">
        <f t="shared" si="11"/>
        <v>0</v>
      </c>
      <c r="H85" s="107"/>
      <c r="I85" s="102"/>
      <c r="J85" s="116">
        <f t="shared" si="7"/>
        <v>0</v>
      </c>
      <c r="L85" s="104"/>
      <c r="M85" s="50">
        <f t="shared" si="8"/>
        <v>0</v>
      </c>
      <c r="N85" s="50">
        <f t="shared" si="9"/>
        <v>0</v>
      </c>
    </row>
    <row r="86" spans="1:14" ht="14.25">
      <c r="A86" s="19">
        <f t="shared" si="10"/>
        <v>76</v>
      </c>
      <c r="B86" s="105"/>
      <c r="C86" s="14" t="s">
        <v>31</v>
      </c>
      <c r="D86" s="18" t="s">
        <v>29</v>
      </c>
      <c r="E86" s="103"/>
      <c r="F86" s="104"/>
      <c r="G86" s="20">
        <f t="shared" si="11"/>
        <v>0</v>
      </c>
      <c r="H86" s="108"/>
      <c r="I86" s="102"/>
      <c r="J86" s="116">
        <f t="shared" si="7"/>
        <v>0</v>
      </c>
      <c r="L86" s="104"/>
      <c r="M86" s="50">
        <f t="shared" si="8"/>
        <v>0</v>
      </c>
      <c r="N86" s="50">
        <f t="shared" si="9"/>
        <v>0</v>
      </c>
    </row>
    <row r="87" spans="1:14" ht="14.25">
      <c r="A87" s="19">
        <f t="shared" si="10"/>
        <v>77</v>
      </c>
      <c r="B87" s="14"/>
      <c r="C87" s="19"/>
      <c r="D87" s="19"/>
      <c r="E87" s="24"/>
      <c r="F87" s="39"/>
      <c r="G87" s="20">
        <f t="shared" si="11"/>
        <v>0</v>
      </c>
      <c r="H87" s="52"/>
      <c r="I87" s="77"/>
      <c r="J87" s="116">
        <f t="shared" si="7"/>
        <v>0</v>
      </c>
      <c r="L87" s="39"/>
      <c r="M87" s="50">
        <f t="shared" si="8"/>
        <v>0</v>
      </c>
      <c r="N87" s="50">
        <f t="shared" si="9"/>
        <v>0</v>
      </c>
    </row>
    <row r="88" spans="1:14" ht="14.25">
      <c r="A88" s="19">
        <f t="shared" si="10"/>
        <v>78</v>
      </c>
      <c r="B88" s="105" t="s">
        <v>42</v>
      </c>
      <c r="C88" s="17" t="s">
        <v>30</v>
      </c>
      <c r="D88" s="17" t="s">
        <v>38</v>
      </c>
      <c r="E88" s="103" t="s">
        <v>43</v>
      </c>
      <c r="F88" s="104">
        <v>262500</v>
      </c>
      <c r="G88" s="20">
        <f t="shared" si="11"/>
        <v>13125</v>
      </c>
      <c r="H88" s="106">
        <v>315000</v>
      </c>
      <c r="I88" s="102">
        <v>252000</v>
      </c>
      <c r="J88" s="116">
        <f t="shared" si="7"/>
        <v>330750</v>
      </c>
      <c r="L88" s="104">
        <v>262500</v>
      </c>
      <c r="M88" s="50">
        <f t="shared" si="8"/>
        <v>52500</v>
      </c>
      <c r="N88" s="50">
        <f t="shared" si="9"/>
        <v>315000</v>
      </c>
    </row>
    <row r="89" spans="1:14" ht="14.25">
      <c r="A89" s="19">
        <f t="shared" si="10"/>
        <v>79</v>
      </c>
      <c r="B89" s="105"/>
      <c r="C89" s="14" t="s">
        <v>30</v>
      </c>
      <c r="D89" s="18" t="s">
        <v>39</v>
      </c>
      <c r="E89" s="103"/>
      <c r="F89" s="104"/>
      <c r="G89" s="20">
        <f t="shared" si="11"/>
        <v>0</v>
      </c>
      <c r="H89" s="107"/>
      <c r="I89" s="102"/>
      <c r="J89" s="116">
        <f t="shared" si="7"/>
        <v>0</v>
      </c>
      <c r="L89" s="104"/>
      <c r="M89" s="50">
        <f t="shared" si="8"/>
        <v>0</v>
      </c>
      <c r="N89" s="50">
        <f t="shared" si="9"/>
        <v>0</v>
      </c>
    </row>
    <row r="90" spans="1:14" ht="25.5" customHeight="1">
      <c r="A90" s="19">
        <f t="shared" si="10"/>
        <v>80</v>
      </c>
      <c r="B90" s="105"/>
      <c r="C90" s="14" t="s">
        <v>31</v>
      </c>
      <c r="D90" s="18" t="s">
        <v>29</v>
      </c>
      <c r="E90" s="103"/>
      <c r="F90" s="104"/>
      <c r="G90" s="20">
        <f t="shared" si="11"/>
        <v>0</v>
      </c>
      <c r="H90" s="108"/>
      <c r="I90" s="102"/>
      <c r="J90" s="116">
        <f t="shared" si="7"/>
        <v>0</v>
      </c>
      <c r="L90" s="104"/>
      <c r="M90" s="50">
        <f t="shared" si="8"/>
        <v>0</v>
      </c>
      <c r="N90" s="50">
        <f t="shared" si="9"/>
        <v>0</v>
      </c>
    </row>
    <row r="91" spans="1:14" ht="14.25">
      <c r="A91" s="19">
        <f t="shared" si="10"/>
        <v>81</v>
      </c>
      <c r="B91" s="14"/>
      <c r="C91" s="19"/>
      <c r="D91" s="19"/>
      <c r="E91" s="24"/>
      <c r="F91" s="39"/>
      <c r="G91" s="20">
        <f t="shared" si="11"/>
        <v>0</v>
      </c>
      <c r="H91" s="52"/>
      <c r="I91" s="77"/>
      <c r="J91" s="116">
        <f t="shared" si="7"/>
        <v>0</v>
      </c>
      <c r="L91" s="39"/>
      <c r="M91" s="50">
        <f t="shared" si="8"/>
        <v>0</v>
      </c>
      <c r="N91" s="50">
        <f t="shared" si="9"/>
        <v>0</v>
      </c>
    </row>
    <row r="92" spans="1:14" ht="28.5">
      <c r="A92" s="19">
        <f t="shared" si="10"/>
        <v>82</v>
      </c>
      <c r="B92" s="105" t="s">
        <v>44</v>
      </c>
      <c r="C92" s="17" t="s">
        <v>30</v>
      </c>
      <c r="D92" s="14" t="s">
        <v>46</v>
      </c>
      <c r="E92" s="103" t="s">
        <v>43</v>
      </c>
      <c r="F92" s="104">
        <v>315000</v>
      </c>
      <c r="G92" s="20">
        <f t="shared" si="11"/>
        <v>15750</v>
      </c>
      <c r="H92" s="106">
        <v>378000</v>
      </c>
      <c r="I92" s="102">
        <v>302400</v>
      </c>
      <c r="J92" s="116">
        <f t="shared" si="7"/>
        <v>396900</v>
      </c>
      <c r="L92" s="104">
        <v>315000</v>
      </c>
      <c r="M92" s="50">
        <f t="shared" si="8"/>
        <v>63000</v>
      </c>
      <c r="N92" s="50">
        <f t="shared" si="9"/>
        <v>378000</v>
      </c>
    </row>
    <row r="93" spans="1:14" ht="38.25">
      <c r="A93" s="19">
        <f t="shared" si="10"/>
        <v>83</v>
      </c>
      <c r="B93" s="105"/>
      <c r="C93" s="14" t="s">
        <v>31</v>
      </c>
      <c r="D93" s="9" t="s">
        <v>45</v>
      </c>
      <c r="E93" s="103"/>
      <c r="F93" s="104"/>
      <c r="G93" s="20">
        <f t="shared" si="11"/>
        <v>0</v>
      </c>
      <c r="H93" s="107"/>
      <c r="I93" s="102"/>
      <c r="J93" s="116">
        <f t="shared" si="7"/>
        <v>0</v>
      </c>
      <c r="L93" s="104"/>
      <c r="M93" s="50">
        <f t="shared" si="8"/>
        <v>0</v>
      </c>
      <c r="N93" s="50">
        <f t="shared" si="9"/>
        <v>0</v>
      </c>
    </row>
    <row r="94" spans="1:14" ht="25.5">
      <c r="A94" s="19">
        <f t="shared" si="10"/>
        <v>84</v>
      </c>
      <c r="B94" s="105"/>
      <c r="C94" s="14" t="s">
        <v>31</v>
      </c>
      <c r="D94" s="9" t="s">
        <v>47</v>
      </c>
      <c r="E94" s="103"/>
      <c r="F94" s="104"/>
      <c r="G94" s="20">
        <f t="shared" si="11"/>
        <v>0</v>
      </c>
      <c r="H94" s="108"/>
      <c r="I94" s="102"/>
      <c r="J94" s="116">
        <f t="shared" si="7"/>
        <v>0</v>
      </c>
      <c r="L94" s="104"/>
      <c r="M94" s="50">
        <f t="shared" si="8"/>
        <v>0</v>
      </c>
      <c r="N94" s="50">
        <f t="shared" si="9"/>
        <v>0</v>
      </c>
    </row>
    <row r="95" spans="1:10" ht="28.5">
      <c r="A95" s="19">
        <v>85</v>
      </c>
      <c r="B95" s="14" t="s">
        <v>37</v>
      </c>
      <c r="C95" s="19"/>
      <c r="D95" s="19"/>
      <c r="E95" s="46" t="s">
        <v>283</v>
      </c>
      <c r="F95" s="19"/>
      <c r="G95" s="19"/>
      <c r="H95" s="79">
        <v>400000</v>
      </c>
      <c r="I95" s="79">
        <v>320000</v>
      </c>
      <c r="J95" s="116">
        <f t="shared" si="7"/>
        <v>420000</v>
      </c>
    </row>
    <row r="96" spans="3:5" ht="14.25">
      <c r="C96" s="16"/>
      <c r="D96" s="16"/>
      <c r="E96" s="25"/>
    </row>
    <row r="97" spans="2:5" ht="14.25">
      <c r="B97" s="29"/>
      <c r="C97" s="16"/>
      <c r="D97" s="16"/>
      <c r="E97" s="25"/>
    </row>
    <row r="98" spans="2:5" ht="14.25">
      <c r="B98" s="29"/>
      <c r="C98" s="16"/>
      <c r="D98" s="16"/>
      <c r="E98" s="25"/>
    </row>
    <row r="99" spans="3:5" ht="14.25">
      <c r="C99" s="16"/>
      <c r="D99" s="16"/>
      <c r="E99" s="25"/>
    </row>
    <row r="100" spans="3:5" ht="14.25">
      <c r="C100" s="16"/>
      <c r="D100" s="16"/>
      <c r="E100" s="25"/>
    </row>
    <row r="101" spans="3:5" ht="14.25">
      <c r="C101" s="16"/>
      <c r="D101" s="16"/>
      <c r="E101" s="25"/>
    </row>
    <row r="102" spans="3:5" ht="14.25">
      <c r="C102" s="16"/>
      <c r="D102" s="16"/>
      <c r="E102" s="25"/>
    </row>
    <row r="103" spans="3:5" ht="14.25">
      <c r="C103" s="16"/>
      <c r="D103" s="16"/>
      <c r="E103" s="25"/>
    </row>
    <row r="104" spans="3:5" ht="14.25">
      <c r="C104" s="16"/>
      <c r="D104" s="16"/>
      <c r="E104" s="25"/>
    </row>
    <row r="105" spans="3:5" ht="14.25">
      <c r="C105" s="16"/>
      <c r="D105" s="16"/>
      <c r="E105" s="25"/>
    </row>
    <row r="106" spans="3:5" ht="14.25">
      <c r="C106" s="16"/>
      <c r="D106" s="16"/>
      <c r="E106" s="25"/>
    </row>
    <row r="107" spans="3:5" ht="14.25">
      <c r="C107" s="16"/>
      <c r="D107" s="16"/>
      <c r="E107" s="25"/>
    </row>
    <row r="108" spans="3:5" ht="14.25">
      <c r="C108" s="16"/>
      <c r="D108" s="16"/>
      <c r="E108" s="25"/>
    </row>
    <row r="109" spans="3:5" ht="14.25">
      <c r="C109" s="16"/>
      <c r="D109" s="16"/>
      <c r="E109" s="25"/>
    </row>
    <row r="110" spans="3:5" ht="14.25">
      <c r="C110" s="16"/>
      <c r="D110" s="16"/>
      <c r="E110" s="25"/>
    </row>
    <row r="111" spans="3:5" ht="14.25">
      <c r="C111" s="16"/>
      <c r="D111" s="16"/>
      <c r="E111" s="25"/>
    </row>
    <row r="112" spans="3:5" ht="14.25">
      <c r="C112" s="16"/>
      <c r="D112" s="16"/>
      <c r="E112" s="25"/>
    </row>
    <row r="113" spans="3:5" ht="14.25">
      <c r="C113" s="16"/>
      <c r="D113" s="16"/>
      <c r="E113" s="25"/>
    </row>
    <row r="114" spans="3:5" ht="14.25">
      <c r="C114" s="16"/>
      <c r="D114" s="16"/>
      <c r="E114" s="25"/>
    </row>
    <row r="115" spans="3:5" ht="14.25">
      <c r="C115" s="16"/>
      <c r="D115" s="16"/>
      <c r="E115" s="25"/>
    </row>
    <row r="116" spans="3:5" ht="14.25">
      <c r="C116" s="16"/>
      <c r="D116" s="16"/>
      <c r="E116" s="25"/>
    </row>
    <row r="117" spans="3:5" ht="14.25">
      <c r="C117" s="16"/>
      <c r="D117" s="16"/>
      <c r="E117" s="25"/>
    </row>
    <row r="118" spans="3:5" ht="14.25">
      <c r="C118" s="16"/>
      <c r="D118" s="16"/>
      <c r="E118" s="25"/>
    </row>
    <row r="119" spans="3:5" ht="14.25">
      <c r="C119" s="16"/>
      <c r="D119" s="16"/>
      <c r="E119" s="25"/>
    </row>
    <row r="120" spans="3:5" ht="14.25">
      <c r="C120" s="16"/>
      <c r="D120" s="16"/>
      <c r="E120" s="25"/>
    </row>
    <row r="121" spans="3:5" ht="14.25">
      <c r="C121" s="16"/>
      <c r="D121" s="16"/>
      <c r="E121" s="25"/>
    </row>
    <row r="122" spans="3:5" ht="14.25">
      <c r="C122" s="16"/>
      <c r="D122" s="16"/>
      <c r="E122" s="25"/>
    </row>
    <row r="123" spans="3:5" ht="14.25">
      <c r="C123" s="16"/>
      <c r="D123" s="16"/>
      <c r="E123" s="25"/>
    </row>
    <row r="124" spans="3:5" ht="14.25">
      <c r="C124" s="16"/>
      <c r="D124" s="16"/>
      <c r="E124" s="25"/>
    </row>
    <row r="125" spans="3:5" ht="14.25">
      <c r="C125" s="16"/>
      <c r="D125" s="16"/>
      <c r="E125" s="25"/>
    </row>
    <row r="126" spans="3:5" ht="14.25">
      <c r="C126" s="16"/>
      <c r="D126" s="16"/>
      <c r="E126" s="25"/>
    </row>
    <row r="127" spans="3:5" ht="14.25">
      <c r="C127" s="16"/>
      <c r="D127" s="16"/>
      <c r="E127" s="25"/>
    </row>
    <row r="128" spans="3:5" ht="14.25">
      <c r="C128" s="16"/>
      <c r="D128" s="16"/>
      <c r="E128" s="25"/>
    </row>
    <row r="129" spans="3:5" ht="14.25">
      <c r="C129" s="16"/>
      <c r="D129" s="16"/>
      <c r="E129" s="25"/>
    </row>
    <row r="130" spans="3:5" ht="14.25">
      <c r="C130" s="16"/>
      <c r="D130" s="16"/>
      <c r="E130" s="25"/>
    </row>
    <row r="131" spans="3:5" ht="14.25">
      <c r="C131" s="16"/>
      <c r="D131" s="16"/>
      <c r="E131" s="25"/>
    </row>
    <row r="132" spans="3:5" ht="14.25">
      <c r="C132" s="16"/>
      <c r="D132" s="16"/>
      <c r="E132" s="25"/>
    </row>
    <row r="133" spans="3:5" ht="14.25">
      <c r="C133" s="16"/>
      <c r="D133" s="16"/>
      <c r="E133" s="25"/>
    </row>
    <row r="134" spans="3:5" ht="14.25">
      <c r="C134" s="16"/>
      <c r="D134" s="16"/>
      <c r="E134" s="25"/>
    </row>
    <row r="135" spans="3:5" ht="14.25">
      <c r="C135" s="16"/>
      <c r="D135" s="16"/>
      <c r="E135" s="25"/>
    </row>
    <row r="136" spans="3:5" ht="14.25">
      <c r="C136" s="16"/>
      <c r="D136" s="16"/>
      <c r="E136" s="25"/>
    </row>
    <row r="137" spans="3:5" ht="14.25">
      <c r="C137" s="16"/>
      <c r="D137" s="16"/>
      <c r="E137" s="25"/>
    </row>
    <row r="138" spans="3:5" ht="14.25">
      <c r="C138" s="16"/>
      <c r="D138" s="16"/>
      <c r="E138" s="25"/>
    </row>
    <row r="139" spans="3:5" ht="14.25">
      <c r="C139" s="16"/>
      <c r="D139" s="16"/>
      <c r="E139" s="25"/>
    </row>
    <row r="140" spans="3:5" ht="14.25">
      <c r="C140" s="16"/>
      <c r="D140" s="16"/>
      <c r="E140" s="25"/>
    </row>
    <row r="141" spans="3:5" ht="14.25">
      <c r="C141" s="16"/>
      <c r="D141" s="16"/>
      <c r="E141" s="25"/>
    </row>
    <row r="142" spans="3:5" ht="14.25">
      <c r="C142" s="16"/>
      <c r="D142" s="16"/>
      <c r="E142" s="25"/>
    </row>
    <row r="143" spans="3:5" ht="14.25">
      <c r="C143" s="16"/>
      <c r="D143" s="16"/>
      <c r="E143" s="25"/>
    </row>
    <row r="144" spans="3:5" ht="14.25">
      <c r="C144" s="16"/>
      <c r="D144" s="16"/>
      <c r="E144" s="25"/>
    </row>
    <row r="145" spans="3:5" ht="14.25">
      <c r="C145" s="16"/>
      <c r="D145" s="16"/>
      <c r="E145" s="25"/>
    </row>
    <row r="146" spans="3:5" ht="14.25">
      <c r="C146" s="16"/>
      <c r="D146" s="16"/>
      <c r="E146" s="25"/>
    </row>
    <row r="147" spans="3:5" ht="14.25">
      <c r="C147" s="16"/>
      <c r="D147" s="16"/>
      <c r="E147" s="25"/>
    </row>
    <row r="148" spans="3:5" ht="14.25">
      <c r="C148" s="16"/>
      <c r="D148" s="16"/>
      <c r="E148" s="25"/>
    </row>
    <row r="149" spans="3:5" ht="14.25">
      <c r="C149" s="16"/>
      <c r="D149" s="16"/>
      <c r="E149" s="25"/>
    </row>
    <row r="150" spans="3:5" ht="14.25">
      <c r="C150" s="16"/>
      <c r="D150" s="16"/>
      <c r="E150" s="25"/>
    </row>
    <row r="151" spans="3:5" ht="14.25">
      <c r="C151" s="16"/>
      <c r="D151" s="16"/>
      <c r="E151" s="25"/>
    </row>
    <row r="152" spans="3:5" ht="14.25">
      <c r="C152" s="16"/>
      <c r="D152" s="16"/>
      <c r="E152" s="25"/>
    </row>
    <row r="153" spans="3:5" ht="14.25">
      <c r="C153" s="16"/>
      <c r="D153" s="16"/>
      <c r="E153" s="25"/>
    </row>
    <row r="154" spans="3:5" ht="14.25">
      <c r="C154" s="16"/>
      <c r="D154" s="16"/>
      <c r="E154" s="25"/>
    </row>
    <row r="155" spans="3:5" ht="14.25">
      <c r="C155" s="16"/>
      <c r="D155" s="16"/>
      <c r="E155" s="25"/>
    </row>
    <row r="156" spans="3:5" ht="14.25">
      <c r="C156" s="16"/>
      <c r="D156" s="16"/>
      <c r="E156" s="25"/>
    </row>
    <row r="157" spans="3:5" ht="14.25">
      <c r="C157" s="16"/>
      <c r="D157" s="16"/>
      <c r="E157" s="25"/>
    </row>
    <row r="158" spans="3:5" ht="14.25">
      <c r="C158" s="16"/>
      <c r="D158" s="16"/>
      <c r="E158" s="25"/>
    </row>
    <row r="159" spans="3:5" ht="14.25">
      <c r="C159" s="16"/>
      <c r="D159" s="16"/>
      <c r="E159" s="25"/>
    </row>
    <row r="160" spans="3:5" ht="14.25">
      <c r="C160" s="16"/>
      <c r="D160" s="16"/>
      <c r="E160" s="25"/>
    </row>
    <row r="161" spans="3:5" ht="14.25">
      <c r="C161" s="16"/>
      <c r="D161" s="16"/>
      <c r="E161" s="25"/>
    </row>
    <row r="162" spans="3:5" ht="14.25">
      <c r="C162" s="16"/>
      <c r="D162" s="16"/>
      <c r="E162" s="25"/>
    </row>
    <row r="163" spans="3:5" ht="14.25">
      <c r="C163" s="16"/>
      <c r="D163" s="16"/>
      <c r="E163" s="25"/>
    </row>
    <row r="164" spans="3:5" ht="14.25">
      <c r="C164" s="16"/>
      <c r="D164" s="16"/>
      <c r="E164" s="25"/>
    </row>
    <row r="165" spans="3:5" ht="14.25">
      <c r="C165" s="16"/>
      <c r="D165" s="16"/>
      <c r="E165" s="25"/>
    </row>
    <row r="166" spans="3:5" ht="14.25">
      <c r="C166" s="16"/>
      <c r="D166" s="16"/>
      <c r="E166" s="25"/>
    </row>
    <row r="167" spans="3:5" ht="14.25">
      <c r="C167" s="16"/>
      <c r="D167" s="16"/>
      <c r="E167" s="25"/>
    </row>
    <row r="168" spans="3:5" ht="14.25">
      <c r="C168" s="16"/>
      <c r="D168" s="16"/>
      <c r="E168" s="25"/>
    </row>
    <row r="169" spans="3:5" ht="14.25">
      <c r="C169" s="16"/>
      <c r="D169" s="16"/>
      <c r="E169" s="25"/>
    </row>
    <row r="170" spans="3:5" ht="14.25">
      <c r="C170" s="16"/>
      <c r="D170" s="16"/>
      <c r="E170" s="25"/>
    </row>
    <row r="171" spans="3:5" ht="14.25">
      <c r="C171" s="16"/>
      <c r="D171" s="16"/>
      <c r="E171" s="25"/>
    </row>
    <row r="172" spans="3:5" ht="14.25">
      <c r="C172" s="16"/>
      <c r="D172" s="16"/>
      <c r="E172" s="25"/>
    </row>
    <row r="173" spans="3:5" ht="14.25">
      <c r="C173" s="16"/>
      <c r="D173" s="16"/>
      <c r="E173" s="25"/>
    </row>
    <row r="174" spans="3:5" ht="14.25">
      <c r="C174" s="16"/>
      <c r="D174" s="16"/>
      <c r="E174" s="25"/>
    </row>
    <row r="175" spans="3:5" ht="14.25">
      <c r="C175" s="16"/>
      <c r="D175" s="16"/>
      <c r="E175" s="25"/>
    </row>
    <row r="176" spans="3:5" ht="14.25">
      <c r="C176" s="16"/>
      <c r="D176" s="16"/>
      <c r="E176" s="25"/>
    </row>
    <row r="177" spans="3:5" ht="14.25">
      <c r="C177" s="16"/>
      <c r="D177" s="16"/>
      <c r="E177" s="25"/>
    </row>
    <row r="178" spans="3:5" ht="14.25">
      <c r="C178" s="16"/>
      <c r="D178" s="16"/>
      <c r="E178" s="25"/>
    </row>
    <row r="179" spans="3:5" ht="14.25">
      <c r="C179" s="16"/>
      <c r="D179" s="16"/>
      <c r="E179" s="25"/>
    </row>
    <row r="180" spans="3:5" ht="14.25">
      <c r="C180" s="16"/>
      <c r="D180" s="16"/>
      <c r="E180" s="25"/>
    </row>
    <row r="181" spans="3:5" ht="14.25">
      <c r="C181" s="16"/>
      <c r="D181" s="16"/>
      <c r="E181" s="25"/>
    </row>
    <row r="182" spans="3:5" ht="14.25">
      <c r="C182" s="16"/>
      <c r="D182" s="16"/>
      <c r="E182" s="25"/>
    </row>
    <row r="183" spans="3:5" ht="14.25">
      <c r="C183" s="16"/>
      <c r="D183" s="16"/>
      <c r="E183" s="25"/>
    </row>
    <row r="184" spans="3:5" ht="14.25">
      <c r="C184" s="16"/>
      <c r="D184" s="16"/>
      <c r="E184" s="25"/>
    </row>
    <row r="185" spans="3:5" ht="14.25">
      <c r="C185" s="16"/>
      <c r="D185" s="16"/>
      <c r="E185" s="25"/>
    </row>
    <row r="186" spans="3:5" ht="14.25">
      <c r="C186" s="16"/>
      <c r="D186" s="16"/>
      <c r="E186" s="25"/>
    </row>
    <row r="187" spans="3:5" ht="14.25">
      <c r="C187" s="16"/>
      <c r="D187" s="16"/>
      <c r="E187" s="25"/>
    </row>
    <row r="188" spans="3:5" ht="14.25">
      <c r="C188" s="16"/>
      <c r="D188" s="16"/>
      <c r="E188" s="25"/>
    </row>
    <row r="189" spans="3:5" ht="14.25">
      <c r="C189" s="16"/>
      <c r="D189" s="16"/>
      <c r="E189" s="25"/>
    </row>
    <row r="190" spans="3:5" ht="14.25">
      <c r="C190" s="16"/>
      <c r="D190" s="16"/>
      <c r="E190" s="25"/>
    </row>
    <row r="191" spans="3:5" ht="14.25">
      <c r="C191" s="16"/>
      <c r="D191" s="16"/>
      <c r="E191" s="25"/>
    </row>
    <row r="192" spans="3:5" ht="14.25">
      <c r="C192" s="16"/>
      <c r="D192" s="16"/>
      <c r="E192" s="25"/>
    </row>
    <row r="193" spans="3:5" ht="14.25">
      <c r="C193" s="16"/>
      <c r="D193" s="16"/>
      <c r="E193" s="25"/>
    </row>
    <row r="194" spans="3:5" ht="14.25">
      <c r="C194" s="16"/>
      <c r="D194" s="16"/>
      <c r="E194" s="25"/>
    </row>
    <row r="195" spans="3:5" ht="14.25">
      <c r="C195" s="16"/>
      <c r="D195" s="16"/>
      <c r="E195" s="25"/>
    </row>
    <row r="196" spans="3:5" ht="14.25">
      <c r="C196" s="16"/>
      <c r="D196" s="16"/>
      <c r="E196" s="25"/>
    </row>
    <row r="197" spans="3:5" ht="14.25">
      <c r="C197" s="16"/>
      <c r="D197" s="16"/>
      <c r="E197" s="25"/>
    </row>
    <row r="198" spans="3:5" ht="14.25">
      <c r="C198" s="16"/>
      <c r="D198" s="16"/>
      <c r="E198" s="25"/>
    </row>
    <row r="199" spans="3:5" ht="14.25">
      <c r="C199" s="16"/>
      <c r="D199" s="16"/>
      <c r="E199" s="25"/>
    </row>
    <row r="200" spans="3:5" ht="14.25">
      <c r="C200" s="16"/>
      <c r="D200" s="16"/>
      <c r="E200" s="25"/>
    </row>
    <row r="201" spans="3:5" ht="14.25">
      <c r="C201" s="16"/>
      <c r="D201" s="16"/>
      <c r="E201" s="25"/>
    </row>
    <row r="202" spans="3:5" ht="14.25">
      <c r="C202" s="16"/>
      <c r="D202" s="16"/>
      <c r="E202" s="25"/>
    </row>
    <row r="203" spans="3:5" ht="14.25">
      <c r="C203" s="16"/>
      <c r="D203" s="16"/>
      <c r="E203" s="25"/>
    </row>
    <row r="204" spans="3:5" ht="14.25">
      <c r="C204" s="16"/>
      <c r="D204" s="16"/>
      <c r="E204" s="25"/>
    </row>
    <row r="205" spans="3:5" ht="14.25">
      <c r="C205" s="16"/>
      <c r="D205" s="16"/>
      <c r="E205" s="25"/>
    </row>
    <row r="206" spans="3:5" ht="14.25">
      <c r="C206" s="16"/>
      <c r="D206" s="16"/>
      <c r="E206" s="25"/>
    </row>
    <row r="207" spans="3:5" ht="14.25">
      <c r="C207" s="16"/>
      <c r="D207" s="16"/>
      <c r="E207" s="25"/>
    </row>
    <row r="208" spans="3:5" ht="14.25">
      <c r="C208" s="16"/>
      <c r="D208" s="16"/>
      <c r="E208" s="25"/>
    </row>
    <row r="209" spans="3:5" ht="14.25">
      <c r="C209" s="16"/>
      <c r="D209" s="16"/>
      <c r="E209" s="25"/>
    </row>
    <row r="210" spans="3:5" ht="14.25">
      <c r="C210" s="16"/>
      <c r="D210" s="16"/>
      <c r="E210" s="25"/>
    </row>
    <row r="211" spans="3:5" ht="14.25">
      <c r="C211" s="16"/>
      <c r="D211" s="16"/>
      <c r="E211" s="25"/>
    </row>
    <row r="212" spans="3:5" ht="14.25">
      <c r="C212" s="16"/>
      <c r="D212" s="16"/>
      <c r="E212" s="25"/>
    </row>
    <row r="213" spans="3:5" ht="14.25">
      <c r="C213" s="16"/>
      <c r="D213" s="16"/>
      <c r="E213" s="25"/>
    </row>
    <row r="214" spans="3:5" ht="14.25">
      <c r="C214" s="16"/>
      <c r="D214" s="16"/>
      <c r="E214" s="25"/>
    </row>
    <row r="215" spans="3:5" ht="14.25">
      <c r="C215" s="16"/>
      <c r="D215" s="16"/>
      <c r="E215" s="25"/>
    </row>
    <row r="216" spans="3:5" ht="14.25">
      <c r="C216" s="16"/>
      <c r="D216" s="16"/>
      <c r="E216" s="25"/>
    </row>
    <row r="217" spans="3:5" ht="14.25">
      <c r="C217" s="16"/>
      <c r="D217" s="16"/>
      <c r="E217" s="25"/>
    </row>
    <row r="218" spans="3:5" ht="14.25">
      <c r="C218" s="16"/>
      <c r="D218" s="16"/>
      <c r="E218" s="25"/>
    </row>
    <row r="219" spans="3:5" ht="14.25">
      <c r="C219" s="16"/>
      <c r="D219" s="16"/>
      <c r="E219" s="25"/>
    </row>
    <row r="220" spans="3:5" ht="14.25">
      <c r="C220" s="16"/>
      <c r="D220" s="16"/>
      <c r="E220" s="25"/>
    </row>
    <row r="221" spans="3:5" ht="14.25">
      <c r="C221" s="16"/>
      <c r="D221" s="16"/>
      <c r="E221" s="25"/>
    </row>
    <row r="222" spans="3:5" ht="14.25">
      <c r="C222" s="16"/>
      <c r="D222" s="16"/>
      <c r="E222" s="25"/>
    </row>
    <row r="223" spans="3:5" ht="14.25">
      <c r="C223" s="16"/>
      <c r="D223" s="16"/>
      <c r="E223" s="25"/>
    </row>
    <row r="224" spans="3:5" ht="14.25">
      <c r="C224" s="16"/>
      <c r="D224" s="16"/>
      <c r="E224" s="25"/>
    </row>
    <row r="225" spans="3:5" ht="14.25">
      <c r="C225" s="16"/>
      <c r="D225" s="16"/>
      <c r="E225" s="25"/>
    </row>
    <row r="226" spans="3:5" ht="14.25">
      <c r="C226" s="16"/>
      <c r="D226" s="16"/>
      <c r="E226" s="25"/>
    </row>
    <row r="227" spans="3:5" ht="14.25">
      <c r="C227" s="16"/>
      <c r="D227" s="16"/>
      <c r="E227" s="25"/>
    </row>
    <row r="228" spans="3:5" ht="14.25">
      <c r="C228" s="16"/>
      <c r="D228" s="16"/>
      <c r="E228" s="25"/>
    </row>
    <row r="229" spans="3:5" ht="14.25">
      <c r="C229" s="16"/>
      <c r="D229" s="16"/>
      <c r="E229" s="25"/>
    </row>
    <row r="230" spans="3:5" ht="14.25">
      <c r="C230" s="16"/>
      <c r="D230" s="16"/>
      <c r="E230" s="25"/>
    </row>
    <row r="231" spans="3:5" ht="14.25">
      <c r="C231" s="16"/>
      <c r="D231" s="16"/>
      <c r="E231" s="25"/>
    </row>
    <row r="232" spans="3:5" ht="14.25">
      <c r="C232" s="16"/>
      <c r="D232" s="16"/>
      <c r="E232" s="25"/>
    </row>
    <row r="233" spans="3:5" ht="14.25">
      <c r="C233" s="16"/>
      <c r="D233" s="16"/>
      <c r="E233" s="25"/>
    </row>
    <row r="234" spans="3:5" ht="14.25">
      <c r="C234" s="16"/>
      <c r="D234" s="16"/>
      <c r="E234" s="25"/>
    </row>
    <row r="235" spans="3:5" ht="14.25">
      <c r="C235" s="16"/>
      <c r="D235" s="16"/>
      <c r="E235" s="25"/>
    </row>
    <row r="236" spans="3:5" ht="14.25">
      <c r="C236" s="16"/>
      <c r="D236" s="16"/>
      <c r="E236" s="25"/>
    </row>
    <row r="237" spans="3:5" ht="14.25">
      <c r="C237" s="16"/>
      <c r="D237" s="16"/>
      <c r="E237" s="25"/>
    </row>
    <row r="238" spans="3:5" ht="14.25">
      <c r="C238" s="16"/>
      <c r="D238" s="16"/>
      <c r="E238" s="25"/>
    </row>
    <row r="239" spans="3:5" ht="14.25">
      <c r="C239" s="16"/>
      <c r="D239" s="16"/>
      <c r="E239" s="25"/>
    </row>
    <row r="240" spans="3:5" ht="14.25">
      <c r="C240" s="16"/>
      <c r="D240" s="16"/>
      <c r="E240" s="25"/>
    </row>
    <row r="241" spans="3:5" ht="14.25">
      <c r="C241" s="16"/>
      <c r="D241" s="16"/>
      <c r="E241" s="25"/>
    </row>
    <row r="242" spans="3:5" ht="14.25">
      <c r="C242" s="16"/>
      <c r="D242" s="16"/>
      <c r="E242" s="25"/>
    </row>
    <row r="243" spans="3:5" ht="14.25">
      <c r="C243" s="16"/>
      <c r="D243" s="16"/>
      <c r="E243" s="25"/>
    </row>
    <row r="244" spans="3:5" ht="14.25">
      <c r="C244" s="16"/>
      <c r="D244" s="16"/>
      <c r="E244" s="25"/>
    </row>
    <row r="245" spans="3:5" ht="14.25">
      <c r="C245" s="16"/>
      <c r="D245" s="16"/>
      <c r="E245" s="25"/>
    </row>
    <row r="246" spans="3:5" ht="14.25">
      <c r="C246" s="16"/>
      <c r="D246" s="16"/>
      <c r="E246" s="25"/>
    </row>
    <row r="247" spans="3:5" ht="14.25">
      <c r="C247" s="16"/>
      <c r="D247" s="16"/>
      <c r="E247" s="25"/>
    </row>
    <row r="248" spans="3:5" ht="14.25">
      <c r="C248" s="16"/>
      <c r="D248" s="16"/>
      <c r="E248" s="25"/>
    </row>
    <row r="249" spans="3:5" ht="14.25">
      <c r="C249" s="16"/>
      <c r="D249" s="16"/>
      <c r="E249" s="25"/>
    </row>
    <row r="250" spans="3:5" ht="14.25">
      <c r="C250" s="16"/>
      <c r="D250" s="16"/>
      <c r="E250" s="25"/>
    </row>
    <row r="251" spans="3:5" ht="14.25">
      <c r="C251" s="16"/>
      <c r="D251" s="16"/>
      <c r="E251" s="25"/>
    </row>
    <row r="252" spans="3:5" ht="14.25">
      <c r="C252" s="16"/>
      <c r="D252" s="16"/>
      <c r="E252" s="25"/>
    </row>
    <row r="253" spans="3:5" ht="14.25">
      <c r="C253" s="16"/>
      <c r="D253" s="16"/>
      <c r="E253" s="25"/>
    </row>
    <row r="254" spans="3:5" ht="14.25">
      <c r="C254" s="16"/>
      <c r="D254" s="16"/>
      <c r="E254" s="25"/>
    </row>
    <row r="255" spans="3:5" ht="14.25">
      <c r="C255" s="16"/>
      <c r="D255" s="16"/>
      <c r="E255" s="25"/>
    </row>
    <row r="256" spans="3:5" ht="14.25">
      <c r="C256" s="16"/>
      <c r="D256" s="16"/>
      <c r="E256" s="25"/>
    </row>
    <row r="257" spans="3:5" ht="14.25">
      <c r="C257" s="16"/>
      <c r="D257" s="16"/>
      <c r="E257" s="25"/>
    </row>
    <row r="258" spans="3:5" ht="14.25">
      <c r="C258" s="16"/>
      <c r="D258" s="16"/>
      <c r="E258" s="25"/>
    </row>
    <row r="259" spans="3:5" ht="14.25">
      <c r="C259" s="16"/>
      <c r="D259" s="16"/>
      <c r="E259" s="25"/>
    </row>
    <row r="260" spans="3:5" ht="14.25">
      <c r="C260" s="16"/>
      <c r="D260" s="16"/>
      <c r="E260" s="25"/>
    </row>
    <row r="261" spans="3:5" ht="14.25">
      <c r="C261" s="16"/>
      <c r="D261" s="16"/>
      <c r="E261" s="25"/>
    </row>
    <row r="262" spans="3:5" ht="14.25">
      <c r="C262" s="16"/>
      <c r="D262" s="16"/>
      <c r="E262" s="25"/>
    </row>
    <row r="263" spans="3:5" ht="14.25">
      <c r="C263" s="16"/>
      <c r="D263" s="16"/>
      <c r="E263" s="25"/>
    </row>
    <row r="264" spans="3:5" ht="14.25">
      <c r="C264" s="16"/>
      <c r="D264" s="16"/>
      <c r="E264" s="25"/>
    </row>
    <row r="265" spans="3:5" ht="14.25">
      <c r="C265" s="16"/>
      <c r="D265" s="16"/>
      <c r="E265" s="25"/>
    </row>
    <row r="266" spans="3:5" ht="14.25">
      <c r="C266" s="16"/>
      <c r="D266" s="16"/>
      <c r="E266" s="25"/>
    </row>
    <row r="267" spans="3:5" ht="14.25">
      <c r="C267" s="16"/>
      <c r="D267" s="16"/>
      <c r="E267" s="25"/>
    </row>
    <row r="268" spans="3:5" ht="14.25">
      <c r="C268" s="16"/>
      <c r="D268" s="16"/>
      <c r="E268" s="25"/>
    </row>
    <row r="269" spans="3:5" ht="14.25">
      <c r="C269" s="16"/>
      <c r="D269" s="16"/>
      <c r="E269" s="25"/>
    </row>
    <row r="270" spans="3:5" ht="14.25">
      <c r="C270" s="16"/>
      <c r="D270" s="16"/>
      <c r="E270" s="25"/>
    </row>
    <row r="271" spans="3:5" ht="14.25">
      <c r="C271" s="16"/>
      <c r="D271" s="16"/>
      <c r="E271" s="25"/>
    </row>
    <row r="272" spans="3:5" ht="14.25">
      <c r="C272" s="16"/>
      <c r="D272" s="16"/>
      <c r="E272" s="25"/>
    </row>
    <row r="273" spans="3:5" ht="14.25">
      <c r="C273" s="16"/>
      <c r="D273" s="16"/>
      <c r="E273" s="25"/>
    </row>
    <row r="274" spans="3:5" ht="14.25">
      <c r="C274" s="16"/>
      <c r="D274" s="16"/>
      <c r="E274" s="25"/>
    </row>
    <row r="275" spans="3:5" ht="14.25">
      <c r="C275" s="16"/>
      <c r="D275" s="16"/>
      <c r="E275" s="25"/>
    </row>
    <row r="276" spans="3:5" ht="14.25">
      <c r="C276" s="16"/>
      <c r="D276" s="16"/>
      <c r="E276" s="25"/>
    </row>
    <row r="277" spans="3:5" ht="14.25">
      <c r="C277" s="16"/>
      <c r="D277" s="16"/>
      <c r="E277" s="25"/>
    </row>
    <row r="278" spans="3:5" ht="14.25">
      <c r="C278" s="16"/>
      <c r="D278" s="16"/>
      <c r="E278" s="25"/>
    </row>
    <row r="279" spans="3:5" ht="14.25">
      <c r="C279" s="16"/>
      <c r="D279" s="16"/>
      <c r="E279" s="25"/>
    </row>
    <row r="280" spans="3:5" ht="14.25">
      <c r="C280" s="16"/>
      <c r="D280" s="16"/>
      <c r="E280" s="25"/>
    </row>
    <row r="281" spans="3:5" ht="14.25">
      <c r="C281" s="16"/>
      <c r="D281" s="16"/>
      <c r="E281" s="25"/>
    </row>
    <row r="282" spans="3:5" ht="14.25">
      <c r="C282" s="16"/>
      <c r="D282" s="16"/>
      <c r="E282" s="25"/>
    </row>
    <row r="283" spans="3:5" ht="14.25">
      <c r="C283" s="16"/>
      <c r="D283" s="16"/>
      <c r="E283" s="25"/>
    </row>
    <row r="284" spans="3:5" ht="14.25">
      <c r="C284" s="16"/>
      <c r="D284" s="16"/>
      <c r="E284" s="25"/>
    </row>
    <row r="285" spans="3:5" ht="14.25">
      <c r="C285" s="16"/>
      <c r="D285" s="16"/>
      <c r="E285" s="25"/>
    </row>
    <row r="286" spans="3:5" ht="14.25">
      <c r="C286" s="16"/>
      <c r="D286" s="16"/>
      <c r="E286" s="25"/>
    </row>
    <row r="287" spans="3:5" ht="14.25">
      <c r="C287" s="16"/>
      <c r="D287" s="16"/>
      <c r="E287" s="25"/>
    </row>
    <row r="288" spans="3:5" ht="14.25">
      <c r="C288" s="16"/>
      <c r="D288" s="16"/>
      <c r="E288" s="25"/>
    </row>
    <row r="289" spans="3:5" ht="14.25">
      <c r="C289" s="16"/>
      <c r="D289" s="16"/>
      <c r="E289" s="25"/>
    </row>
    <row r="290" spans="3:5" ht="14.25">
      <c r="C290" s="16"/>
      <c r="D290" s="16"/>
      <c r="E290" s="25"/>
    </row>
    <row r="291" spans="3:5" ht="14.25">
      <c r="C291" s="16"/>
      <c r="D291" s="16"/>
      <c r="E291" s="25"/>
    </row>
    <row r="292" spans="3:5" ht="14.25">
      <c r="C292" s="16"/>
      <c r="D292" s="16"/>
      <c r="E292" s="25"/>
    </row>
    <row r="293" spans="3:5" ht="14.25">
      <c r="C293" s="16"/>
      <c r="D293" s="16"/>
      <c r="E293" s="25"/>
    </row>
    <row r="294" spans="3:5" ht="14.25">
      <c r="C294" s="16"/>
      <c r="D294" s="16"/>
      <c r="E294" s="25"/>
    </row>
    <row r="307" spans="3:5" ht="14.25">
      <c r="C307" s="16"/>
      <c r="D307" s="16"/>
      <c r="E307" s="25"/>
    </row>
  </sheetData>
  <sheetProtection/>
  <mergeCells count="50">
    <mergeCell ref="L88:L90"/>
    <mergeCell ref="L92:L94"/>
    <mergeCell ref="L64:L66"/>
    <mergeCell ref="L68:L70"/>
    <mergeCell ref="L72:L74"/>
    <mergeCell ref="L76:L78"/>
    <mergeCell ref="L80:L82"/>
    <mergeCell ref="L84:L86"/>
    <mergeCell ref="A5:E5"/>
    <mergeCell ref="A4:E4"/>
    <mergeCell ref="B80:B82"/>
    <mergeCell ref="E80:E82"/>
    <mergeCell ref="F80:F82"/>
    <mergeCell ref="B84:B86"/>
    <mergeCell ref="E84:E86"/>
    <mergeCell ref="F84:F86"/>
    <mergeCell ref="C6:D6"/>
    <mergeCell ref="B72:B74"/>
    <mergeCell ref="H88:H90"/>
    <mergeCell ref="H92:H94"/>
    <mergeCell ref="H68:H70"/>
    <mergeCell ref="H64:H66"/>
    <mergeCell ref="H72:H74"/>
    <mergeCell ref="H76:H78"/>
    <mergeCell ref="H84:H86"/>
    <mergeCell ref="H80:H82"/>
    <mergeCell ref="B92:B94"/>
    <mergeCell ref="E92:E94"/>
    <mergeCell ref="F92:F94"/>
    <mergeCell ref="B88:B90"/>
    <mergeCell ref="E88:E90"/>
    <mergeCell ref="B76:B78"/>
    <mergeCell ref="E76:E78"/>
    <mergeCell ref="F76:F78"/>
    <mergeCell ref="F88:F90"/>
    <mergeCell ref="E72:E74"/>
    <mergeCell ref="F64:F66"/>
    <mergeCell ref="B68:B70"/>
    <mergeCell ref="E68:E70"/>
    <mergeCell ref="F68:F70"/>
    <mergeCell ref="B64:B66"/>
    <mergeCell ref="E64:E66"/>
    <mergeCell ref="F72:F74"/>
    <mergeCell ref="I88:I90"/>
    <mergeCell ref="I92:I94"/>
    <mergeCell ref="I68:I70"/>
    <mergeCell ref="I72:I74"/>
    <mergeCell ref="I76:I78"/>
    <mergeCell ref="I80:I82"/>
    <mergeCell ref="I84:I86"/>
  </mergeCells>
  <printOptions/>
  <pageMargins left="0.3937007874015748" right="0.1968503937007874" top="0.3937007874015748" bottom="0.3937007874015748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26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2.28125" style="0" customWidth="1"/>
    <col min="2" max="2" width="18.00390625" style="0" customWidth="1"/>
    <col min="3" max="3" width="9.8515625" style="0" customWidth="1"/>
    <col min="4" max="4" width="10.140625" style="0" customWidth="1"/>
    <col min="5" max="6" width="0.13671875" style="0" hidden="1" customWidth="1"/>
    <col min="7" max="7" width="12.28125" style="0" customWidth="1"/>
    <col min="8" max="8" width="18.7109375" style="0" customWidth="1"/>
  </cols>
  <sheetData>
    <row r="4" spans="1:6" ht="12.75">
      <c r="A4" s="95" t="s">
        <v>288</v>
      </c>
      <c r="B4" s="96"/>
      <c r="C4" s="96"/>
      <c r="D4" s="96"/>
      <c r="E4" s="96"/>
      <c r="F4" s="96"/>
    </row>
    <row r="5" spans="1:6" ht="12.75">
      <c r="A5" s="97"/>
      <c r="B5" s="96"/>
      <c r="C5" s="96"/>
      <c r="D5" s="96"/>
      <c r="E5" s="96"/>
      <c r="F5" s="96"/>
    </row>
    <row r="6" spans="1:8" ht="25.5">
      <c r="A6" s="32" t="s">
        <v>185</v>
      </c>
      <c r="B6" s="32" t="s">
        <v>184</v>
      </c>
      <c r="C6" s="35" t="s">
        <v>224</v>
      </c>
      <c r="D6" s="56" t="s">
        <v>222</v>
      </c>
      <c r="E6" t="s">
        <v>12</v>
      </c>
      <c r="F6" s="5"/>
      <c r="G6" s="72" t="s">
        <v>276</v>
      </c>
      <c r="H6" s="86" t="s">
        <v>289</v>
      </c>
    </row>
    <row r="7" spans="1:8" ht="25.5">
      <c r="A7" s="68" t="s">
        <v>226</v>
      </c>
      <c r="B7" s="68" t="s">
        <v>261</v>
      </c>
      <c r="C7" s="35"/>
      <c r="D7" s="69">
        <v>300000</v>
      </c>
      <c r="F7" s="5"/>
      <c r="G7" s="74">
        <f>D7-D7*20%</f>
        <v>240000</v>
      </c>
      <c r="H7" s="86">
        <f>D7+D7*5%</f>
        <v>315000</v>
      </c>
    </row>
    <row r="8" spans="1:8" ht="36.75" customHeight="1">
      <c r="A8" s="3" t="s">
        <v>226</v>
      </c>
      <c r="B8" s="43" t="s">
        <v>225</v>
      </c>
      <c r="C8" s="36">
        <v>158000</v>
      </c>
      <c r="D8" s="57">
        <v>189000</v>
      </c>
      <c r="E8" s="6">
        <f>C8*20/100</f>
        <v>31600</v>
      </c>
      <c r="F8" s="34">
        <f aca="true" t="shared" si="0" ref="F8:F19">C8+E8</f>
        <v>189600</v>
      </c>
      <c r="G8" s="74">
        <f aca="true" t="shared" si="1" ref="G8:G22">D8-D8*20%</f>
        <v>151200</v>
      </c>
      <c r="H8" s="86">
        <f aca="true" t="shared" si="2" ref="H8:H22">D8+D8*5%</f>
        <v>198450</v>
      </c>
    </row>
    <row r="9" spans="1:8" ht="36.75" customHeight="1">
      <c r="A9" s="3" t="s">
        <v>226</v>
      </c>
      <c r="B9" s="43" t="s">
        <v>267</v>
      </c>
      <c r="C9" s="36"/>
      <c r="D9" s="57">
        <v>228000</v>
      </c>
      <c r="E9" s="6"/>
      <c r="F9" s="34"/>
      <c r="G9" s="74">
        <f t="shared" si="1"/>
        <v>182400</v>
      </c>
      <c r="H9" s="86">
        <f t="shared" si="2"/>
        <v>239400</v>
      </c>
    </row>
    <row r="10" spans="1:8" ht="36.75" customHeight="1">
      <c r="A10" s="3" t="s">
        <v>226</v>
      </c>
      <c r="B10" s="43" t="s">
        <v>266</v>
      </c>
      <c r="C10" s="36"/>
      <c r="D10" s="57">
        <v>228000</v>
      </c>
      <c r="E10" s="6"/>
      <c r="F10" s="34"/>
      <c r="G10" s="74">
        <f t="shared" si="1"/>
        <v>182400</v>
      </c>
      <c r="H10" s="86">
        <f t="shared" si="2"/>
        <v>239400</v>
      </c>
    </row>
    <row r="11" spans="1:8" ht="36.75" customHeight="1">
      <c r="A11" s="3" t="s">
        <v>226</v>
      </c>
      <c r="B11" s="43" t="s">
        <v>265</v>
      </c>
      <c r="C11" s="36"/>
      <c r="D11" s="57">
        <v>126000</v>
      </c>
      <c r="E11" s="6"/>
      <c r="F11" s="34"/>
      <c r="G11" s="74">
        <f t="shared" si="1"/>
        <v>100800</v>
      </c>
      <c r="H11" s="86">
        <f t="shared" si="2"/>
        <v>132300</v>
      </c>
    </row>
    <row r="12" spans="1:8" ht="36.75" customHeight="1">
      <c r="A12" s="3" t="s">
        <v>226</v>
      </c>
      <c r="B12" s="43" t="s">
        <v>264</v>
      </c>
      <c r="C12" s="36"/>
      <c r="D12" s="57">
        <v>132000</v>
      </c>
      <c r="E12" s="6"/>
      <c r="F12" s="34"/>
      <c r="G12" s="74">
        <f t="shared" si="1"/>
        <v>105600</v>
      </c>
      <c r="H12" s="86">
        <f t="shared" si="2"/>
        <v>138600</v>
      </c>
    </row>
    <row r="13" spans="1:8" ht="24">
      <c r="A13" s="3" t="s">
        <v>226</v>
      </c>
      <c r="B13" s="43" t="s">
        <v>227</v>
      </c>
      <c r="C13" s="36">
        <v>137000</v>
      </c>
      <c r="D13" s="57">
        <v>164000</v>
      </c>
      <c r="E13" s="6">
        <f aca="true" t="shared" si="3" ref="E13:E23">C13*20/100</f>
        <v>27400</v>
      </c>
      <c r="F13" s="34">
        <f t="shared" si="0"/>
        <v>164400</v>
      </c>
      <c r="G13" s="74">
        <f t="shared" si="1"/>
        <v>131200</v>
      </c>
      <c r="H13" s="86">
        <f t="shared" si="2"/>
        <v>172200</v>
      </c>
    </row>
    <row r="14" spans="1:8" ht="20.25" customHeight="1">
      <c r="A14" s="43" t="s">
        <v>228</v>
      </c>
      <c r="B14" s="31"/>
      <c r="C14" s="36">
        <v>25000</v>
      </c>
      <c r="D14" s="57">
        <v>30000</v>
      </c>
      <c r="E14" s="6">
        <f t="shared" si="3"/>
        <v>5000</v>
      </c>
      <c r="F14" s="34">
        <f t="shared" si="0"/>
        <v>30000</v>
      </c>
      <c r="G14" s="74">
        <f t="shared" si="1"/>
        <v>24000</v>
      </c>
      <c r="H14" s="86">
        <f t="shared" si="2"/>
        <v>31500</v>
      </c>
    </row>
    <row r="15" spans="1:8" ht="33.75" customHeight="1">
      <c r="A15" s="43" t="s">
        <v>262</v>
      </c>
      <c r="B15" s="70" t="s">
        <v>263</v>
      </c>
      <c r="C15" s="36"/>
      <c r="D15" s="57">
        <v>84000</v>
      </c>
      <c r="E15" s="6"/>
      <c r="F15" s="34"/>
      <c r="G15" s="74">
        <f t="shared" si="1"/>
        <v>67200</v>
      </c>
      <c r="H15" s="86">
        <f t="shared" si="2"/>
        <v>88200</v>
      </c>
    </row>
    <row r="16" spans="1:8" ht="20.25" customHeight="1">
      <c r="A16" s="59" t="s">
        <v>229</v>
      </c>
      <c r="B16" s="5"/>
      <c r="C16" s="36">
        <v>101000</v>
      </c>
      <c r="D16" s="57">
        <v>121000</v>
      </c>
      <c r="E16" s="6">
        <f t="shared" si="3"/>
        <v>20200</v>
      </c>
      <c r="F16" s="34">
        <f t="shared" si="0"/>
        <v>121200</v>
      </c>
      <c r="G16" s="74">
        <f t="shared" si="1"/>
        <v>96800</v>
      </c>
      <c r="H16" s="86">
        <f t="shared" si="2"/>
        <v>127050</v>
      </c>
    </row>
    <row r="17" spans="1:8" ht="27" customHeight="1">
      <c r="A17" s="43" t="s">
        <v>280</v>
      </c>
      <c r="B17" s="9"/>
      <c r="C17" s="36">
        <v>6000</v>
      </c>
      <c r="D17" s="57">
        <v>20000</v>
      </c>
      <c r="E17" s="6">
        <f t="shared" si="3"/>
        <v>1200</v>
      </c>
      <c r="F17" s="34">
        <f t="shared" si="0"/>
        <v>7200</v>
      </c>
      <c r="G17" s="74">
        <f t="shared" si="1"/>
        <v>16000</v>
      </c>
      <c r="H17" s="86">
        <f t="shared" si="2"/>
        <v>21000</v>
      </c>
    </row>
    <row r="18" spans="1:8" ht="27.75" customHeight="1">
      <c r="A18" s="9" t="s">
        <v>230</v>
      </c>
      <c r="B18" s="9"/>
      <c r="C18" s="36">
        <v>6000</v>
      </c>
      <c r="D18" s="57">
        <v>7000</v>
      </c>
      <c r="E18" s="6">
        <f t="shared" si="3"/>
        <v>1200</v>
      </c>
      <c r="F18" s="34">
        <f t="shared" si="0"/>
        <v>7200</v>
      </c>
      <c r="G18" s="74">
        <f t="shared" si="1"/>
        <v>5600</v>
      </c>
      <c r="H18" s="86">
        <f t="shared" si="2"/>
        <v>7350</v>
      </c>
    </row>
    <row r="19" spans="1:8" ht="45" customHeight="1">
      <c r="A19" s="43" t="s">
        <v>231</v>
      </c>
      <c r="B19" s="11"/>
      <c r="C19" s="37">
        <v>106000</v>
      </c>
      <c r="D19" s="58">
        <v>127000</v>
      </c>
      <c r="E19" s="6">
        <f t="shared" si="3"/>
        <v>21200</v>
      </c>
      <c r="F19" s="34">
        <f t="shared" si="0"/>
        <v>127200</v>
      </c>
      <c r="G19" s="74">
        <f t="shared" si="1"/>
        <v>101600</v>
      </c>
      <c r="H19" s="86">
        <f t="shared" si="2"/>
        <v>133350</v>
      </c>
    </row>
    <row r="20" spans="1:8" ht="32.25" customHeight="1">
      <c r="A20" s="5" t="s">
        <v>251</v>
      </c>
      <c r="B20" s="5"/>
      <c r="C20" s="36">
        <v>17000</v>
      </c>
      <c r="D20" s="57">
        <v>20000</v>
      </c>
      <c r="E20" s="6">
        <f t="shared" si="3"/>
        <v>3400</v>
      </c>
      <c r="F20" s="34">
        <f>C20+E20</f>
        <v>20400</v>
      </c>
      <c r="G20" s="74">
        <f t="shared" si="1"/>
        <v>16000</v>
      </c>
      <c r="H20" s="86">
        <f t="shared" si="2"/>
        <v>21000</v>
      </c>
    </row>
    <row r="21" spans="1:8" ht="41.25" customHeight="1">
      <c r="A21" s="5" t="s">
        <v>257</v>
      </c>
      <c r="B21" s="5"/>
      <c r="C21" s="36">
        <v>332000</v>
      </c>
      <c r="D21" s="57">
        <v>398400</v>
      </c>
      <c r="E21" s="6">
        <f t="shared" si="3"/>
        <v>66400</v>
      </c>
      <c r="F21" s="34">
        <f>C21+E21</f>
        <v>398400</v>
      </c>
      <c r="G21" s="74">
        <f t="shared" si="1"/>
        <v>318720</v>
      </c>
      <c r="H21" s="86">
        <f t="shared" si="2"/>
        <v>418320</v>
      </c>
    </row>
    <row r="22" spans="1:8" ht="38.25">
      <c r="A22" s="5" t="s">
        <v>258</v>
      </c>
      <c r="B22" s="5"/>
      <c r="C22" s="36">
        <v>365000</v>
      </c>
      <c r="D22" s="57">
        <v>438000</v>
      </c>
      <c r="E22" s="6">
        <f t="shared" si="3"/>
        <v>73000</v>
      </c>
      <c r="F22" s="34">
        <f>C22+E22</f>
        <v>438000</v>
      </c>
      <c r="G22" s="74">
        <f t="shared" si="1"/>
        <v>350400</v>
      </c>
      <c r="H22" s="86">
        <f t="shared" si="2"/>
        <v>459900</v>
      </c>
    </row>
    <row r="23" ht="12.75">
      <c r="E23" s="6">
        <f t="shared" si="3"/>
        <v>0</v>
      </c>
    </row>
    <row r="25" ht="12.75">
      <c r="A25" s="29"/>
    </row>
    <row r="26" ht="12.75">
      <c r="A26" s="29"/>
    </row>
  </sheetData>
  <sheetProtection/>
  <mergeCells count="2">
    <mergeCell ref="A4:F4"/>
    <mergeCell ref="A5:F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23.421875" style="0" customWidth="1"/>
    <col min="2" max="2" width="15.7109375" style="0" customWidth="1"/>
    <col min="5" max="5" width="15.00390625" style="0" customWidth="1"/>
    <col min="6" max="6" width="14.00390625" style="0" customWidth="1"/>
  </cols>
  <sheetData>
    <row r="3" spans="1:6" ht="12.75">
      <c r="A3" s="81"/>
      <c r="B3" s="81"/>
      <c r="C3" s="81"/>
      <c r="D3" s="81"/>
      <c r="E3" s="81" t="s">
        <v>284</v>
      </c>
      <c r="F3" s="81" t="s">
        <v>285</v>
      </c>
    </row>
    <row r="4" spans="1:6" ht="27.75" customHeight="1">
      <c r="A4" s="11" t="s">
        <v>286</v>
      </c>
      <c r="B4" s="11" t="s">
        <v>287</v>
      </c>
      <c r="C4" s="11"/>
      <c r="D4" s="11"/>
      <c r="E4" s="80">
        <v>19000</v>
      </c>
      <c r="F4" s="80">
        <v>15200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 Путилин</cp:lastModifiedBy>
  <cp:lastPrinted>2023-03-07T09:39:57Z</cp:lastPrinted>
  <dcterms:created xsi:type="dcterms:W3CDTF">1996-10-08T23:32:33Z</dcterms:created>
  <dcterms:modified xsi:type="dcterms:W3CDTF">2023-03-07T09:47:08Z</dcterms:modified>
  <cp:category/>
  <cp:version/>
  <cp:contentType/>
  <cp:contentStatus/>
</cp:coreProperties>
</file>